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80" windowWidth="19320" windowHeight="12525" activeTab="4"/>
  </bookViews>
  <sheets>
    <sheet name="Notes" sheetId="6" r:id="rId1"/>
    <sheet name="Musiciennes" sheetId="1" r:id="rId2"/>
    <sheet name="Mauvis" sheetId="5" r:id="rId3"/>
    <sheet name="Merles" sheetId="4" r:id="rId4"/>
    <sheet name="Annexe 1" sheetId="3" r:id="rId5"/>
    <sheet name="Recapitulation" sheetId="2" r:id="rId6"/>
  </sheets>
  <calcPr calcId="125725"/>
</workbook>
</file>

<file path=xl/calcChain.xml><?xml version="1.0" encoding="utf-8"?>
<calcChain xmlns="http://schemas.openxmlformats.org/spreadsheetml/2006/main">
  <c r="AP50" i="1"/>
  <c r="AP33"/>
  <c r="E32" i="5"/>
  <c r="BU9" i="3" l="1"/>
  <c r="BU8"/>
  <c r="BU7"/>
  <c r="BU6"/>
  <c r="BU5"/>
  <c r="BU17"/>
  <c r="BU16"/>
  <c r="BU15"/>
  <c r="BU14"/>
  <c r="BU13"/>
  <c r="BU25"/>
  <c r="BU24"/>
  <c r="BU23"/>
  <c r="BU22"/>
  <c r="BU21"/>
  <c r="BU20"/>
  <c r="BU32"/>
  <c r="BU31"/>
  <c r="BU30"/>
  <c r="BU29"/>
  <c r="BD42"/>
  <c r="BE42"/>
  <c r="BF42"/>
  <c r="BG42"/>
  <c r="BH42"/>
  <c r="BI42"/>
  <c r="BJ42"/>
  <c r="BK42"/>
  <c r="BL42"/>
  <c r="BM42"/>
  <c r="BN42"/>
  <c r="BO42"/>
  <c r="BP42"/>
  <c r="BQ42"/>
  <c r="BR42"/>
  <c r="BS42"/>
  <c r="BT42"/>
  <c r="BP35"/>
  <c r="BQ35"/>
  <c r="BR35"/>
  <c r="BS35"/>
  <c r="BT35"/>
  <c r="BP36"/>
  <c r="BQ36"/>
  <c r="BR36"/>
  <c r="BS36"/>
  <c r="BT36"/>
  <c r="BP37"/>
  <c r="BQ37"/>
  <c r="BR37"/>
  <c r="BS37"/>
  <c r="BT37"/>
  <c r="BP38"/>
  <c r="BQ38"/>
  <c r="BR38"/>
  <c r="BS38"/>
  <c r="BT38"/>
  <c r="BP39"/>
  <c r="BQ39"/>
  <c r="BR39"/>
  <c r="BS39"/>
  <c r="BT39"/>
  <c r="BP40"/>
  <c r="BQ40"/>
  <c r="BR40"/>
  <c r="BS40"/>
  <c r="BT40"/>
  <c r="BF85"/>
  <c r="BG85"/>
  <c r="BH85"/>
  <c r="BI85"/>
  <c r="BJ85"/>
  <c r="BK85"/>
  <c r="BL85"/>
  <c r="BM85"/>
  <c r="BN85"/>
  <c r="BO85"/>
  <c r="BP85"/>
  <c r="BQ85"/>
  <c r="BR85"/>
  <c r="BS85"/>
  <c r="BT85"/>
  <c r="BU75"/>
  <c r="BU74"/>
  <c r="BU73"/>
  <c r="BU72"/>
  <c r="BU68"/>
  <c r="BU67"/>
  <c r="BU66"/>
  <c r="BU65"/>
  <c r="BU64"/>
  <c r="BU63"/>
  <c r="BU60"/>
  <c r="BU59"/>
  <c r="BU58"/>
  <c r="BU57"/>
  <c r="BU56"/>
  <c r="BU52"/>
  <c r="BU51"/>
  <c r="BU50"/>
  <c r="BU49"/>
  <c r="BU48"/>
  <c r="BP78"/>
  <c r="BQ78"/>
  <c r="BR78"/>
  <c r="BS78"/>
  <c r="BP79"/>
  <c r="BQ79"/>
  <c r="BR79"/>
  <c r="BS79"/>
  <c r="BP80"/>
  <c r="BQ80"/>
  <c r="BR80"/>
  <c r="BS80"/>
  <c r="BT80"/>
  <c r="BP81"/>
  <c r="BQ81"/>
  <c r="BR81"/>
  <c r="BS81"/>
  <c r="BT81"/>
  <c r="BP82"/>
  <c r="BQ82"/>
  <c r="BR82"/>
  <c r="BS82"/>
  <c r="BT82"/>
  <c r="BP83"/>
  <c r="BQ83"/>
  <c r="BR83"/>
  <c r="BS83"/>
  <c r="BT83"/>
  <c r="BU118"/>
  <c r="BU117"/>
  <c r="BU116"/>
  <c r="BU115"/>
  <c r="BU125"/>
  <c r="BU124"/>
  <c r="BU123"/>
  <c r="BU122"/>
  <c r="BP121"/>
  <c r="BQ121"/>
  <c r="BR121"/>
  <c r="BS121"/>
  <c r="BT121"/>
  <c r="BP122"/>
  <c r="BQ122"/>
  <c r="BR122"/>
  <c r="BS122"/>
  <c r="BT122"/>
  <c r="BP123"/>
  <c r="BQ123"/>
  <c r="BR123"/>
  <c r="BS123"/>
  <c r="BT123"/>
  <c r="BP124"/>
  <c r="BQ124"/>
  <c r="BR124"/>
  <c r="BS124"/>
  <c r="BT124"/>
  <c r="BP125"/>
  <c r="BQ125"/>
  <c r="BR125"/>
  <c r="BS125"/>
  <c r="BT125"/>
  <c r="BP126"/>
  <c r="BQ126"/>
  <c r="BR126"/>
  <c r="BS126"/>
  <c r="BT126"/>
  <c r="BP128"/>
  <c r="BQ128"/>
  <c r="BR128"/>
  <c r="BS128"/>
  <c r="BT128"/>
  <c r="BO128"/>
  <c r="BP115"/>
  <c r="BQ115"/>
  <c r="BR115"/>
  <c r="BS115"/>
  <c r="BT115"/>
  <c r="BP116"/>
  <c r="BQ116"/>
  <c r="BR116"/>
  <c r="BS116"/>
  <c r="BT116"/>
  <c r="BP117"/>
  <c r="BQ117"/>
  <c r="BR117"/>
  <c r="BS117"/>
  <c r="BT117"/>
  <c r="BP118"/>
  <c r="BQ118"/>
  <c r="BR118"/>
  <c r="BS118"/>
  <c r="BT118"/>
  <c r="BP119"/>
  <c r="BQ119"/>
  <c r="BR119"/>
  <c r="BS119"/>
  <c r="BT119"/>
  <c r="BO106"/>
  <c r="BP106"/>
  <c r="BQ106"/>
  <c r="BR106"/>
  <c r="BS106"/>
  <c r="BT106"/>
  <c r="BO98"/>
  <c r="BP98"/>
  <c r="BQ98"/>
  <c r="BR98"/>
  <c r="BS98"/>
  <c r="BT98"/>
  <c r="BO90"/>
  <c r="BP90"/>
  <c r="BP114" s="1"/>
  <c r="BQ90"/>
  <c r="BQ114" s="1"/>
  <c r="BR90"/>
  <c r="BR114" s="1"/>
  <c r="BS90"/>
  <c r="BS114" s="1"/>
  <c r="BT90"/>
  <c r="BT63"/>
  <c r="BT71" s="1"/>
  <c r="BT78" s="1"/>
  <c r="BT55"/>
  <c r="BO71"/>
  <c r="BP71"/>
  <c r="BQ71"/>
  <c r="BR71"/>
  <c r="BS71"/>
  <c r="BO72"/>
  <c r="BP72"/>
  <c r="BQ72"/>
  <c r="BR72"/>
  <c r="BS72"/>
  <c r="BT72"/>
  <c r="BT79" s="1"/>
  <c r="BO73"/>
  <c r="BP73"/>
  <c r="BQ73"/>
  <c r="BR73"/>
  <c r="BS73"/>
  <c r="BT73"/>
  <c r="BO74"/>
  <c r="BP74"/>
  <c r="BQ74"/>
  <c r="BR74"/>
  <c r="BS74"/>
  <c r="BT74"/>
  <c r="BO75"/>
  <c r="BP75"/>
  <c r="BQ75"/>
  <c r="BR75"/>
  <c r="BS75"/>
  <c r="BT75"/>
  <c r="BO76"/>
  <c r="BP76"/>
  <c r="BQ76"/>
  <c r="BR76"/>
  <c r="BS76"/>
  <c r="BT76"/>
  <c r="BO47"/>
  <c r="BP47"/>
  <c r="BQ47"/>
  <c r="BR47"/>
  <c r="BS47"/>
  <c r="BT47"/>
  <c r="BO55"/>
  <c r="BP55"/>
  <c r="BQ55"/>
  <c r="BR55"/>
  <c r="BS55"/>
  <c r="BO63"/>
  <c r="BP63"/>
  <c r="BQ63"/>
  <c r="BR63"/>
  <c r="BS63"/>
  <c r="BT33"/>
  <c r="BT32"/>
  <c r="BT31"/>
  <c r="BT30"/>
  <c r="BT29"/>
  <c r="BT28"/>
  <c r="BT20"/>
  <c r="BT12"/>
  <c r="BT4"/>
  <c r="BO28"/>
  <c r="BP28"/>
  <c r="BQ28"/>
  <c r="BR28"/>
  <c r="BS28"/>
  <c r="BO29"/>
  <c r="BP29"/>
  <c r="BQ29"/>
  <c r="BR29"/>
  <c r="BS29"/>
  <c r="BO30"/>
  <c r="BP30"/>
  <c r="BQ30"/>
  <c r="BR30"/>
  <c r="BS30"/>
  <c r="BO31"/>
  <c r="BP31"/>
  <c r="BQ31"/>
  <c r="BR31"/>
  <c r="BS31"/>
  <c r="BO32"/>
  <c r="BP32"/>
  <c r="BQ32"/>
  <c r="BR32"/>
  <c r="BS32"/>
  <c r="BO33"/>
  <c r="BP33"/>
  <c r="BQ33"/>
  <c r="BR33"/>
  <c r="BS33"/>
  <c r="BO20"/>
  <c r="BP20"/>
  <c r="BQ20"/>
  <c r="BR20"/>
  <c r="BS20"/>
  <c r="BN12"/>
  <c r="BO12"/>
  <c r="BP12"/>
  <c r="BQ12"/>
  <c r="BR12"/>
  <c r="BS12"/>
  <c r="BM12"/>
  <c r="BL12"/>
  <c r="BO4"/>
  <c r="BP4"/>
  <c r="BQ4"/>
  <c r="BR4"/>
  <c r="BS4"/>
  <c r="BT114" l="1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Y124"/>
  <c r="Z124"/>
  <c r="AA124"/>
  <c r="AB124"/>
  <c r="AC124"/>
  <c r="AD124"/>
  <c r="AE124"/>
  <c r="AF124"/>
  <c r="AG124"/>
  <c r="AH124"/>
  <c r="AI124"/>
  <c r="AJ124"/>
  <c r="AK124"/>
  <c r="AL124"/>
  <c r="AM124"/>
  <c r="AN124"/>
  <c r="AO124"/>
  <c r="AP124"/>
  <c r="AQ124"/>
  <c r="AR124"/>
  <c r="AS124"/>
  <c r="AT124"/>
  <c r="AU124"/>
  <c r="AV124"/>
  <c r="AW124"/>
  <c r="AX124"/>
  <c r="AY124"/>
  <c r="AZ124"/>
  <c r="BA124"/>
  <c r="BB124"/>
  <c r="BC124"/>
  <c r="BD124"/>
  <c r="BE124"/>
  <c r="BF124"/>
  <c r="BG124"/>
  <c r="BH124"/>
  <c r="BI124"/>
  <c r="BJ124"/>
  <c r="BK124"/>
  <c r="BL124"/>
  <c r="BM124"/>
  <c r="BN124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Y125"/>
  <c r="Z125"/>
  <c r="AA125"/>
  <c r="AB125"/>
  <c r="AC125"/>
  <c r="AD125"/>
  <c r="AE125"/>
  <c r="AF125"/>
  <c r="AG125"/>
  <c r="AH125"/>
  <c r="AI125"/>
  <c r="AJ125"/>
  <c r="AK125"/>
  <c r="AL125"/>
  <c r="AM125"/>
  <c r="AN125"/>
  <c r="AO125"/>
  <c r="AP125"/>
  <c r="AQ125"/>
  <c r="AR125"/>
  <c r="AS125"/>
  <c r="AT125"/>
  <c r="AU125"/>
  <c r="AV125"/>
  <c r="AW125"/>
  <c r="AX125"/>
  <c r="AY125"/>
  <c r="AZ125"/>
  <c r="BA125"/>
  <c r="BB125"/>
  <c r="BC125"/>
  <c r="BD125"/>
  <c r="BE125"/>
  <c r="BF125"/>
  <c r="BG125"/>
  <c r="BH125"/>
  <c r="BI125"/>
  <c r="BJ125"/>
  <c r="BK125"/>
  <c r="BL125"/>
  <c r="BM125"/>
  <c r="BN125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Y126"/>
  <c r="Z126"/>
  <c r="AA126"/>
  <c r="AB126"/>
  <c r="AC126"/>
  <c r="AD126"/>
  <c r="AE126"/>
  <c r="AF126"/>
  <c r="AG126"/>
  <c r="AH126"/>
  <c r="AJ126"/>
  <c r="AZ126"/>
  <c r="BE126"/>
  <c r="BF126"/>
  <c r="BG126"/>
  <c r="BH126"/>
  <c r="BI126"/>
  <c r="BK126"/>
  <c r="BL126"/>
  <c r="BM126"/>
  <c r="BN126"/>
  <c r="E124"/>
  <c r="E125"/>
  <c r="E126"/>
  <c r="D124"/>
  <c r="D125"/>
  <c r="D126"/>
  <c r="D121"/>
  <c r="BO119" l="1"/>
  <c r="BO126" s="1"/>
  <c r="BN119"/>
  <c r="BM119"/>
  <c r="BL119"/>
  <c r="BK119"/>
  <c r="BJ119"/>
  <c r="BJ126" s="1"/>
  <c r="BI119"/>
  <c r="BH119"/>
  <c r="BG119"/>
  <c r="BF119"/>
  <c r="BE119"/>
  <c r="BD119"/>
  <c r="BD126" s="1"/>
  <c r="BC119"/>
  <c r="BC126" s="1"/>
  <c r="BB119"/>
  <c r="BB126" s="1"/>
  <c r="BA119"/>
  <c r="BA126" s="1"/>
  <c r="AZ119"/>
  <c r="AY119"/>
  <c r="AY126" s="1"/>
  <c r="AX119"/>
  <c r="AX126" s="1"/>
  <c r="AW119"/>
  <c r="AW126" s="1"/>
  <c r="AV119"/>
  <c r="AV126" s="1"/>
  <c r="AU119"/>
  <c r="AU126" s="1"/>
  <c r="AT119"/>
  <c r="AT126" s="1"/>
  <c r="AS119"/>
  <c r="AS126" s="1"/>
  <c r="AR119"/>
  <c r="AR126" s="1"/>
  <c r="AQ119"/>
  <c r="AQ126" s="1"/>
  <c r="AP119"/>
  <c r="AP126" s="1"/>
  <c r="AO119"/>
  <c r="AO126" s="1"/>
  <c r="AN119"/>
  <c r="AN126" s="1"/>
  <c r="AM119"/>
  <c r="AM126" s="1"/>
  <c r="AL119"/>
  <c r="AL126" s="1"/>
  <c r="AK119"/>
  <c r="AJ119"/>
  <c r="AI119"/>
  <c r="AI126" s="1"/>
  <c r="AH119"/>
  <c r="AG119"/>
  <c r="AF119"/>
  <c r="AE119"/>
  <c r="AD119"/>
  <c r="AC119"/>
  <c r="AB119"/>
  <c r="AA119"/>
  <c r="Z119"/>
  <c r="Y119"/>
  <c r="X119"/>
  <c r="W119"/>
  <c r="V119"/>
  <c r="U119"/>
  <c r="T119"/>
  <c r="S119"/>
  <c r="R119"/>
  <c r="Q119"/>
  <c r="P119"/>
  <c r="O119"/>
  <c r="N119"/>
  <c r="M119"/>
  <c r="L119"/>
  <c r="K119"/>
  <c r="J119"/>
  <c r="I119"/>
  <c r="H119"/>
  <c r="G119"/>
  <c r="F119"/>
  <c r="E119"/>
  <c r="D119"/>
  <c r="BO118"/>
  <c r="BO125" s="1"/>
  <c r="BN118"/>
  <c r="BM118"/>
  <c r="BL118"/>
  <c r="BK118"/>
  <c r="BJ118"/>
  <c r="BI118"/>
  <c r="BH118"/>
  <c r="BG118"/>
  <c r="BF118"/>
  <c r="BE118"/>
  <c r="BD118"/>
  <c r="BC118"/>
  <c r="BB118"/>
  <c r="BA118"/>
  <c r="AZ118"/>
  <c r="AY118"/>
  <c r="AX118"/>
  <c r="AW118"/>
  <c r="AV118"/>
  <c r="AU118"/>
  <c r="AT118"/>
  <c r="AS118"/>
  <c r="AR118"/>
  <c r="AQ118"/>
  <c r="AP118"/>
  <c r="AO118"/>
  <c r="AN118"/>
  <c r="AM118"/>
  <c r="AL118"/>
  <c r="AK118"/>
  <c r="AJ118"/>
  <c r="AI118"/>
  <c r="AH118"/>
  <c r="AG118"/>
  <c r="AF118"/>
  <c r="AE118"/>
  <c r="AD118"/>
  <c r="AC118"/>
  <c r="AB118"/>
  <c r="AA118"/>
  <c r="Z118"/>
  <c r="Y118"/>
  <c r="X118"/>
  <c r="W118"/>
  <c r="V118"/>
  <c r="U118"/>
  <c r="T118"/>
  <c r="S118"/>
  <c r="R118"/>
  <c r="Q118"/>
  <c r="P118"/>
  <c r="O118"/>
  <c r="N118"/>
  <c r="M118"/>
  <c r="L118"/>
  <c r="K118"/>
  <c r="J118"/>
  <c r="I118"/>
  <c r="H118"/>
  <c r="G118"/>
  <c r="F118"/>
  <c r="E118"/>
  <c r="D118"/>
  <c r="BO117"/>
  <c r="BO124" s="1"/>
  <c r="BN117"/>
  <c r="BM117"/>
  <c r="BL117"/>
  <c r="BK117"/>
  <c r="BJ117"/>
  <c r="BI117"/>
  <c r="BH117"/>
  <c r="BG117"/>
  <c r="BF117"/>
  <c r="BE117"/>
  <c r="BD117"/>
  <c r="BC117"/>
  <c r="BB117"/>
  <c r="BA117"/>
  <c r="AZ117"/>
  <c r="AY117"/>
  <c r="AX117"/>
  <c r="AW117"/>
  <c r="AV117"/>
  <c r="AU117"/>
  <c r="AT117"/>
  <c r="AS117"/>
  <c r="AR117"/>
  <c r="AQ117"/>
  <c r="AP117"/>
  <c r="AO117"/>
  <c r="AN117"/>
  <c r="AM117"/>
  <c r="AL117"/>
  <c r="AK117"/>
  <c r="AJ117"/>
  <c r="AI117"/>
  <c r="AH117"/>
  <c r="AG117"/>
  <c r="AF117"/>
  <c r="AE117"/>
  <c r="AD117"/>
  <c r="AC117"/>
  <c r="AB117"/>
  <c r="AA117"/>
  <c r="Z117"/>
  <c r="Y117"/>
  <c r="X117"/>
  <c r="W117"/>
  <c r="V117"/>
  <c r="U117"/>
  <c r="T117"/>
  <c r="S117"/>
  <c r="R117"/>
  <c r="Q117"/>
  <c r="P117"/>
  <c r="O117"/>
  <c r="N117"/>
  <c r="M117"/>
  <c r="L117"/>
  <c r="K117"/>
  <c r="J117"/>
  <c r="I117"/>
  <c r="H117"/>
  <c r="G117"/>
  <c r="F117"/>
  <c r="E117"/>
  <c r="D117"/>
  <c r="BO116"/>
  <c r="BO123" s="1"/>
  <c r="BN116"/>
  <c r="BN123" s="1"/>
  <c r="BM116"/>
  <c r="BM123" s="1"/>
  <c r="BL116"/>
  <c r="BL123" s="1"/>
  <c r="BK116"/>
  <c r="BK123" s="1"/>
  <c r="BJ116"/>
  <c r="BJ123" s="1"/>
  <c r="BI116"/>
  <c r="BI123" s="1"/>
  <c r="BH116"/>
  <c r="BH123" s="1"/>
  <c r="BG116"/>
  <c r="BG123" s="1"/>
  <c r="BF116"/>
  <c r="BF123" s="1"/>
  <c r="BE116"/>
  <c r="BE123" s="1"/>
  <c r="BD116"/>
  <c r="BD123" s="1"/>
  <c r="BC116"/>
  <c r="BC123" s="1"/>
  <c r="BB116"/>
  <c r="BB123" s="1"/>
  <c r="BA116"/>
  <c r="BA123" s="1"/>
  <c r="AZ116"/>
  <c r="AZ123" s="1"/>
  <c r="AY116"/>
  <c r="AY123" s="1"/>
  <c r="AX116"/>
  <c r="AX123" s="1"/>
  <c r="AW116"/>
  <c r="AW123" s="1"/>
  <c r="AV116"/>
  <c r="AV123" s="1"/>
  <c r="AU116"/>
  <c r="AU123" s="1"/>
  <c r="AT116"/>
  <c r="AT123" s="1"/>
  <c r="AS116"/>
  <c r="AS123" s="1"/>
  <c r="AR116"/>
  <c r="AR123" s="1"/>
  <c r="AQ116"/>
  <c r="AQ123" s="1"/>
  <c r="AP116"/>
  <c r="AP123" s="1"/>
  <c r="AO116"/>
  <c r="AO123" s="1"/>
  <c r="AN116"/>
  <c r="AN123" s="1"/>
  <c r="AM116"/>
  <c r="AM123" s="1"/>
  <c r="AL116"/>
  <c r="AL123" s="1"/>
  <c r="AK116"/>
  <c r="AK123" s="1"/>
  <c r="AJ116"/>
  <c r="AJ123" s="1"/>
  <c r="AI116"/>
  <c r="AI123" s="1"/>
  <c r="AH116"/>
  <c r="AH123" s="1"/>
  <c r="AG116"/>
  <c r="AG123" s="1"/>
  <c r="AF116"/>
  <c r="AF123" s="1"/>
  <c r="AE116"/>
  <c r="AE123" s="1"/>
  <c r="AD116"/>
  <c r="AD123" s="1"/>
  <c r="AC116"/>
  <c r="AC123" s="1"/>
  <c r="AB116"/>
  <c r="AB123" s="1"/>
  <c r="AA116"/>
  <c r="AA123" s="1"/>
  <c r="Z116"/>
  <c r="Z123" s="1"/>
  <c r="Y116"/>
  <c r="Y123" s="1"/>
  <c r="X116"/>
  <c r="X123" s="1"/>
  <c r="W116"/>
  <c r="W123" s="1"/>
  <c r="V116"/>
  <c r="V123" s="1"/>
  <c r="U116"/>
  <c r="U123" s="1"/>
  <c r="T116"/>
  <c r="T123" s="1"/>
  <c r="S116"/>
  <c r="S123" s="1"/>
  <c r="R116"/>
  <c r="R123" s="1"/>
  <c r="Q116"/>
  <c r="Q123" s="1"/>
  <c r="P116"/>
  <c r="P123" s="1"/>
  <c r="O116"/>
  <c r="O123" s="1"/>
  <c r="N116"/>
  <c r="N123" s="1"/>
  <c r="M116"/>
  <c r="M123" s="1"/>
  <c r="L116"/>
  <c r="L123" s="1"/>
  <c r="K116"/>
  <c r="K123" s="1"/>
  <c r="J116"/>
  <c r="J123" s="1"/>
  <c r="I116"/>
  <c r="I123" s="1"/>
  <c r="H116"/>
  <c r="H123" s="1"/>
  <c r="G116"/>
  <c r="G123" s="1"/>
  <c r="F116"/>
  <c r="F123" s="1"/>
  <c r="E116"/>
  <c r="E123" s="1"/>
  <c r="D116"/>
  <c r="D123" s="1"/>
  <c r="BO115"/>
  <c r="BO122" s="1"/>
  <c r="BN115"/>
  <c r="BN122" s="1"/>
  <c r="BM115"/>
  <c r="BM122" s="1"/>
  <c r="BL115"/>
  <c r="BL122" s="1"/>
  <c r="BK115"/>
  <c r="BK122" s="1"/>
  <c r="BJ115"/>
  <c r="BJ122" s="1"/>
  <c r="BI115"/>
  <c r="BI122" s="1"/>
  <c r="BH115"/>
  <c r="BH122" s="1"/>
  <c r="BG115"/>
  <c r="BG122" s="1"/>
  <c r="BF115"/>
  <c r="BF122" s="1"/>
  <c r="BE115"/>
  <c r="BE122" s="1"/>
  <c r="BD115"/>
  <c r="BD122" s="1"/>
  <c r="BC115"/>
  <c r="BC122" s="1"/>
  <c r="BB115"/>
  <c r="BB122" s="1"/>
  <c r="BA115"/>
  <c r="BA122" s="1"/>
  <c r="AZ115"/>
  <c r="AZ122" s="1"/>
  <c r="AY115"/>
  <c r="AY122" s="1"/>
  <c r="AX115"/>
  <c r="AX122" s="1"/>
  <c r="AW115"/>
  <c r="AW122" s="1"/>
  <c r="AV115"/>
  <c r="AV122" s="1"/>
  <c r="AU115"/>
  <c r="AU122" s="1"/>
  <c r="AT115"/>
  <c r="AT122" s="1"/>
  <c r="AS115"/>
  <c r="AS122" s="1"/>
  <c r="AR115"/>
  <c r="AR122" s="1"/>
  <c r="AQ115"/>
  <c r="AQ122" s="1"/>
  <c r="AP115"/>
  <c r="AP122" s="1"/>
  <c r="AO115"/>
  <c r="AO122" s="1"/>
  <c r="AN115"/>
  <c r="AN122" s="1"/>
  <c r="AM115"/>
  <c r="AM122" s="1"/>
  <c r="AL115"/>
  <c r="AL122" s="1"/>
  <c r="AK115"/>
  <c r="AK122" s="1"/>
  <c r="AJ115"/>
  <c r="AJ122" s="1"/>
  <c r="AI115"/>
  <c r="AI122" s="1"/>
  <c r="AH115"/>
  <c r="AH122" s="1"/>
  <c r="AG115"/>
  <c r="AG122" s="1"/>
  <c r="AF115"/>
  <c r="AF122" s="1"/>
  <c r="AE115"/>
  <c r="AE122" s="1"/>
  <c r="AD115"/>
  <c r="AD122" s="1"/>
  <c r="AC115"/>
  <c r="AC122" s="1"/>
  <c r="AB115"/>
  <c r="AB122" s="1"/>
  <c r="AA115"/>
  <c r="AA122" s="1"/>
  <c r="Z115"/>
  <c r="Z122" s="1"/>
  <c r="Y115"/>
  <c r="Y122" s="1"/>
  <c r="X115"/>
  <c r="X122" s="1"/>
  <c r="W115"/>
  <c r="W122" s="1"/>
  <c r="V115"/>
  <c r="V122" s="1"/>
  <c r="U115"/>
  <c r="U122" s="1"/>
  <c r="T115"/>
  <c r="T122" s="1"/>
  <c r="S115"/>
  <c r="S122" s="1"/>
  <c r="R115"/>
  <c r="R122" s="1"/>
  <c r="Q115"/>
  <c r="Q122" s="1"/>
  <c r="P115"/>
  <c r="P122" s="1"/>
  <c r="O115"/>
  <c r="O122" s="1"/>
  <c r="N115"/>
  <c r="N122" s="1"/>
  <c r="M115"/>
  <c r="M122" s="1"/>
  <c r="L115"/>
  <c r="L122" s="1"/>
  <c r="K115"/>
  <c r="K122" s="1"/>
  <c r="J115"/>
  <c r="J122" s="1"/>
  <c r="I115"/>
  <c r="I122" s="1"/>
  <c r="H115"/>
  <c r="H122" s="1"/>
  <c r="G115"/>
  <c r="G122" s="1"/>
  <c r="F115"/>
  <c r="F122" s="1"/>
  <c r="E115"/>
  <c r="E122" s="1"/>
  <c r="D115"/>
  <c r="D122" s="1"/>
  <c r="BU111"/>
  <c r="BU110"/>
  <c r="BU109"/>
  <c r="BU108"/>
  <c r="BU107"/>
  <c r="BN106"/>
  <c r="BM106"/>
  <c r="BL106"/>
  <c r="BK106"/>
  <c r="BJ106"/>
  <c r="BI106"/>
  <c r="BH106"/>
  <c r="BG106"/>
  <c r="BF106"/>
  <c r="BE106"/>
  <c r="BD106"/>
  <c r="BC106"/>
  <c r="BB106"/>
  <c r="BA106"/>
  <c r="AZ106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I106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BU106" s="1"/>
  <c r="BU103"/>
  <c r="BU102"/>
  <c r="BU101"/>
  <c r="BU100"/>
  <c r="BU99"/>
  <c r="BN98"/>
  <c r="BM98"/>
  <c r="BL98"/>
  <c r="BK98"/>
  <c r="BJ98"/>
  <c r="BI98"/>
  <c r="BH98"/>
  <c r="BG98"/>
  <c r="BF98"/>
  <c r="BE98"/>
  <c r="BD98"/>
  <c r="BC98"/>
  <c r="BB98"/>
  <c r="BA98"/>
  <c r="AZ98"/>
  <c r="AY98"/>
  <c r="AX98"/>
  <c r="AW98"/>
  <c r="AV98"/>
  <c r="AU98"/>
  <c r="AT98"/>
  <c r="AS98"/>
  <c r="AR98"/>
  <c r="AQ98"/>
  <c r="AP98"/>
  <c r="AO98"/>
  <c r="AN98"/>
  <c r="AM98"/>
  <c r="AL98"/>
  <c r="AK98"/>
  <c r="AJ98"/>
  <c r="AI98"/>
  <c r="AH98"/>
  <c r="AG98"/>
  <c r="AF98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BU95"/>
  <c r="BU94"/>
  <c r="BU93"/>
  <c r="BU92"/>
  <c r="BU91"/>
  <c r="BO114"/>
  <c r="BN90"/>
  <c r="BN114" s="1"/>
  <c r="BM90"/>
  <c r="BM114" s="1"/>
  <c r="BL90"/>
  <c r="BL114" s="1"/>
  <c r="BK90"/>
  <c r="BK114" s="1"/>
  <c r="BJ90"/>
  <c r="BJ114" s="1"/>
  <c r="BI90"/>
  <c r="BI114" s="1"/>
  <c r="BH90"/>
  <c r="BG90"/>
  <c r="BF90"/>
  <c r="BE90"/>
  <c r="BE114" s="1"/>
  <c r="BD90"/>
  <c r="BD114" s="1"/>
  <c r="BC90"/>
  <c r="BB90"/>
  <c r="BB114" s="1"/>
  <c r="BA90"/>
  <c r="BA114" s="1"/>
  <c r="AZ90"/>
  <c r="AZ114" s="1"/>
  <c r="AY90"/>
  <c r="AX90"/>
  <c r="AW90"/>
  <c r="AV90"/>
  <c r="AU90"/>
  <c r="AT90"/>
  <c r="AT114" s="1"/>
  <c r="AS90"/>
  <c r="AR90"/>
  <c r="AQ90"/>
  <c r="AP90"/>
  <c r="AO90"/>
  <c r="AN90"/>
  <c r="AM90"/>
  <c r="AL90"/>
  <c r="AK90"/>
  <c r="AJ90"/>
  <c r="AJ114" s="1"/>
  <c r="AI90"/>
  <c r="AH90"/>
  <c r="AH114" s="1"/>
  <c r="AG90"/>
  <c r="AF90"/>
  <c r="AF114" s="1"/>
  <c r="AE90"/>
  <c r="AE114" s="1"/>
  <c r="AD90"/>
  <c r="AC90"/>
  <c r="AC114" s="1"/>
  <c r="AB90"/>
  <c r="AA90"/>
  <c r="AA114" s="1"/>
  <c r="Z90"/>
  <c r="Z114" s="1"/>
  <c r="Y90"/>
  <c r="Y114" s="1"/>
  <c r="X90"/>
  <c r="X114" s="1"/>
  <c r="W90"/>
  <c r="V90"/>
  <c r="V114" s="1"/>
  <c r="U90"/>
  <c r="T90"/>
  <c r="T114" s="1"/>
  <c r="S90"/>
  <c r="R90"/>
  <c r="R114" s="1"/>
  <c r="Q90"/>
  <c r="P90"/>
  <c r="P114" s="1"/>
  <c r="O90"/>
  <c r="N90"/>
  <c r="N114" s="1"/>
  <c r="M90"/>
  <c r="L90"/>
  <c r="L114" s="1"/>
  <c r="K90"/>
  <c r="J90"/>
  <c r="J114" s="1"/>
  <c r="I90"/>
  <c r="H90"/>
  <c r="H114" s="1"/>
  <c r="G90"/>
  <c r="F90"/>
  <c r="F114" s="1"/>
  <c r="E90"/>
  <c r="D90"/>
  <c r="D114" s="1"/>
  <c r="D128" s="1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BN72"/>
  <c r="BM72"/>
  <c r="BL72"/>
  <c r="BK72"/>
  <c r="BJ72"/>
  <c r="BI72"/>
  <c r="BH72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BN63"/>
  <c r="BM63"/>
  <c r="BL63"/>
  <c r="BK63"/>
  <c r="BJ63"/>
  <c r="BI63"/>
  <c r="BH63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BN55"/>
  <c r="BM55"/>
  <c r="BL55"/>
  <c r="BK55"/>
  <c r="BJ55"/>
  <c r="BI55"/>
  <c r="BH55"/>
  <c r="BG55"/>
  <c r="BF55"/>
  <c r="BE55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BN47"/>
  <c r="BM47"/>
  <c r="BL47"/>
  <c r="BK47"/>
  <c r="BJ47"/>
  <c r="BI47"/>
  <c r="BH47"/>
  <c r="BG47"/>
  <c r="BF47"/>
  <c r="BE47"/>
  <c r="BD47"/>
  <c r="BC47"/>
  <c r="BB47"/>
  <c r="BA47"/>
  <c r="AZ47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X71" s="1"/>
  <c r="W47"/>
  <c r="V47"/>
  <c r="V71" s="1"/>
  <c r="U47"/>
  <c r="T47"/>
  <c r="T71" s="1"/>
  <c r="S47"/>
  <c r="BU47" s="1"/>
  <c r="R47"/>
  <c r="R71" s="1"/>
  <c r="Q47"/>
  <c r="P47"/>
  <c r="P71" s="1"/>
  <c r="O47"/>
  <c r="N47"/>
  <c r="M47"/>
  <c r="L47"/>
  <c r="K47"/>
  <c r="J47"/>
  <c r="I47"/>
  <c r="H47"/>
  <c r="H71" s="1"/>
  <c r="G47"/>
  <c r="F47"/>
  <c r="F71" s="1"/>
  <c r="E47"/>
  <c r="D47"/>
  <c r="AN114" l="1"/>
  <c r="BU119"/>
  <c r="AK126"/>
  <c r="BU126" s="1"/>
  <c r="BU55"/>
  <c r="BU76"/>
  <c r="Z71"/>
  <c r="AB71"/>
  <c r="AD71"/>
  <c r="AF71"/>
  <c r="AH71"/>
  <c r="AJ71"/>
  <c r="AL71"/>
  <c r="AN71"/>
  <c r="AP71"/>
  <c r="AR71"/>
  <c r="AT71"/>
  <c r="AV71"/>
  <c r="AX71"/>
  <c r="AZ71"/>
  <c r="BB71"/>
  <c r="BD71"/>
  <c r="BF71"/>
  <c r="BH71"/>
  <c r="BJ71"/>
  <c r="BL71"/>
  <c r="BN71"/>
  <c r="I114"/>
  <c r="I128" s="1"/>
  <c r="K114"/>
  <c r="M114"/>
  <c r="M128" s="1"/>
  <c r="O114"/>
  <c r="S114"/>
  <c r="S128" s="1"/>
  <c r="U114"/>
  <c r="W114"/>
  <c r="W128" s="1"/>
  <c r="I121"/>
  <c r="K128"/>
  <c r="K121"/>
  <c r="M121"/>
  <c r="O128"/>
  <c r="O121"/>
  <c r="U128"/>
  <c r="U121"/>
  <c r="Y128"/>
  <c r="Y121"/>
  <c r="AA128"/>
  <c r="AA121"/>
  <c r="AC128"/>
  <c r="AC121"/>
  <c r="AE128"/>
  <c r="AE121"/>
  <c r="BA128"/>
  <c r="BA121"/>
  <c r="BE128"/>
  <c r="BE121"/>
  <c r="BI128"/>
  <c r="BI121"/>
  <c r="BK128"/>
  <c r="BK121"/>
  <c r="BM128"/>
  <c r="BM121"/>
  <c r="BO121"/>
  <c r="F128"/>
  <c r="F121"/>
  <c r="H128"/>
  <c r="H121"/>
  <c r="J128"/>
  <c r="J121"/>
  <c r="L128"/>
  <c r="L121"/>
  <c r="N128"/>
  <c r="N121"/>
  <c r="P128"/>
  <c r="P121"/>
  <c r="R128"/>
  <c r="R121"/>
  <c r="T128"/>
  <c r="T121"/>
  <c r="V128"/>
  <c r="V121"/>
  <c r="X128"/>
  <c r="X121"/>
  <c r="Z128"/>
  <c r="Z121"/>
  <c r="AF128"/>
  <c r="AF121"/>
  <c r="AH128"/>
  <c r="AH121"/>
  <c r="AJ128"/>
  <c r="AJ121"/>
  <c r="AN128"/>
  <c r="AN121"/>
  <c r="AT128"/>
  <c r="AT121"/>
  <c r="AZ128"/>
  <c r="AZ121"/>
  <c r="BB128"/>
  <c r="BB121"/>
  <c r="BD128"/>
  <c r="BD121"/>
  <c r="BJ128"/>
  <c r="BJ121"/>
  <c r="BL128"/>
  <c r="BL121"/>
  <c r="BN128"/>
  <c r="BN121"/>
  <c r="BF114"/>
  <c r="AY114"/>
  <c r="AV114"/>
  <c r="AU114"/>
  <c r="AR114"/>
  <c r="AL114"/>
  <c r="BG114"/>
  <c r="BC114"/>
  <c r="AW114"/>
  <c r="AS114"/>
  <c r="AQ114"/>
  <c r="AO114"/>
  <c r="AM114"/>
  <c r="AK114"/>
  <c r="AI114"/>
  <c r="AG114"/>
  <c r="Q114"/>
  <c r="BH114"/>
  <c r="AX114"/>
  <c r="AP114"/>
  <c r="AD114"/>
  <c r="AB114"/>
  <c r="G114"/>
  <c r="N71"/>
  <c r="L71"/>
  <c r="J71"/>
  <c r="H85"/>
  <c r="H78"/>
  <c r="L85"/>
  <c r="P85"/>
  <c r="P78"/>
  <c r="T85"/>
  <c r="T78"/>
  <c r="X85"/>
  <c r="X78"/>
  <c r="AB85"/>
  <c r="AB78"/>
  <c r="AD85"/>
  <c r="AD78"/>
  <c r="AH85"/>
  <c r="AH78"/>
  <c r="AJ85"/>
  <c r="AJ78"/>
  <c r="AN85"/>
  <c r="AN78"/>
  <c r="AP85"/>
  <c r="AP78"/>
  <c r="AR85"/>
  <c r="AR78"/>
  <c r="AT85"/>
  <c r="AT78"/>
  <c r="AV85"/>
  <c r="AV78"/>
  <c r="AX85"/>
  <c r="AX78"/>
  <c r="AZ85"/>
  <c r="AZ78"/>
  <c r="BB85"/>
  <c r="BB78"/>
  <c r="BD85"/>
  <c r="BD78"/>
  <c r="BF78"/>
  <c r="BH78"/>
  <c r="BJ78"/>
  <c r="BL78"/>
  <c r="BN78"/>
  <c r="E79"/>
  <c r="G79"/>
  <c r="I79"/>
  <c r="K79"/>
  <c r="M79"/>
  <c r="O79"/>
  <c r="Q79"/>
  <c r="S79"/>
  <c r="U79"/>
  <c r="W79"/>
  <c r="Y79"/>
  <c r="AA79"/>
  <c r="AC79"/>
  <c r="AE79"/>
  <c r="AG79"/>
  <c r="AI79"/>
  <c r="AK79"/>
  <c r="AM79"/>
  <c r="AO79"/>
  <c r="AQ79"/>
  <c r="AS79"/>
  <c r="AU79"/>
  <c r="AW79"/>
  <c r="AY79"/>
  <c r="BA79"/>
  <c r="BC79"/>
  <c r="BE79"/>
  <c r="BG79"/>
  <c r="BI79"/>
  <c r="BK79"/>
  <c r="BM79"/>
  <c r="BO79"/>
  <c r="BU79" s="1"/>
  <c r="E80"/>
  <c r="G80"/>
  <c r="I80"/>
  <c r="K80"/>
  <c r="M80"/>
  <c r="O80"/>
  <c r="Q80"/>
  <c r="S80"/>
  <c r="U80"/>
  <c r="W80"/>
  <c r="Y80"/>
  <c r="AA80"/>
  <c r="AC80"/>
  <c r="AE80"/>
  <c r="AG80"/>
  <c r="AI80"/>
  <c r="AK80"/>
  <c r="AM80"/>
  <c r="AO80"/>
  <c r="AQ80"/>
  <c r="AS80"/>
  <c r="AU80"/>
  <c r="AW80"/>
  <c r="AY80"/>
  <c r="BA80"/>
  <c r="BC80"/>
  <c r="BE80"/>
  <c r="BG80"/>
  <c r="BI80"/>
  <c r="BK80"/>
  <c r="BM80"/>
  <c r="BO80"/>
  <c r="E81"/>
  <c r="G81"/>
  <c r="I81"/>
  <c r="K81"/>
  <c r="M81"/>
  <c r="O81"/>
  <c r="Q81"/>
  <c r="S81"/>
  <c r="U81"/>
  <c r="W81"/>
  <c r="Y81"/>
  <c r="AA81"/>
  <c r="AC81"/>
  <c r="AE81"/>
  <c r="AG81"/>
  <c r="AI81"/>
  <c r="AK81"/>
  <c r="AM81"/>
  <c r="AO81"/>
  <c r="AQ81"/>
  <c r="AS81"/>
  <c r="AU81"/>
  <c r="AW81"/>
  <c r="AY81"/>
  <c r="BA81"/>
  <c r="BC81"/>
  <c r="BE81"/>
  <c r="BG81"/>
  <c r="BI81"/>
  <c r="BK81"/>
  <c r="BM81"/>
  <c r="BO81"/>
  <c r="BU81" s="1"/>
  <c r="E82"/>
  <c r="G82"/>
  <c r="I82"/>
  <c r="K82"/>
  <c r="M82"/>
  <c r="O82"/>
  <c r="Q82"/>
  <c r="S82"/>
  <c r="U82"/>
  <c r="W82"/>
  <c r="Y82"/>
  <c r="AA82"/>
  <c r="AC82"/>
  <c r="AE82"/>
  <c r="AG82"/>
  <c r="AI82"/>
  <c r="AK82"/>
  <c r="AM82"/>
  <c r="AO82"/>
  <c r="AQ82"/>
  <c r="AS82"/>
  <c r="AU82"/>
  <c r="AW82"/>
  <c r="AY82"/>
  <c r="BA82"/>
  <c r="BC82"/>
  <c r="BE82"/>
  <c r="BG82"/>
  <c r="BI82"/>
  <c r="BK82"/>
  <c r="BM82"/>
  <c r="BO82"/>
  <c r="D81"/>
  <c r="D83"/>
  <c r="BN83"/>
  <c r="BL83"/>
  <c r="BI83"/>
  <c r="BE83"/>
  <c r="BA83"/>
  <c r="AW83"/>
  <c r="AS83"/>
  <c r="AO83"/>
  <c r="AK83"/>
  <c r="AG83"/>
  <c r="AC83"/>
  <c r="Y83"/>
  <c r="U83"/>
  <c r="Q83"/>
  <c r="M83"/>
  <c r="I83"/>
  <c r="E83"/>
  <c r="BL82"/>
  <c r="BH82"/>
  <c r="BD82"/>
  <c r="AZ82"/>
  <c r="AV82"/>
  <c r="F85"/>
  <c r="F78"/>
  <c r="J85"/>
  <c r="J78"/>
  <c r="N85"/>
  <c r="N78"/>
  <c r="R85"/>
  <c r="R78"/>
  <c r="V85"/>
  <c r="V78"/>
  <c r="Z85"/>
  <c r="Z78"/>
  <c r="AF85"/>
  <c r="AF78"/>
  <c r="AL85"/>
  <c r="AL78"/>
  <c r="D79"/>
  <c r="F79"/>
  <c r="H79"/>
  <c r="J79"/>
  <c r="L79"/>
  <c r="N79"/>
  <c r="P79"/>
  <c r="R79"/>
  <c r="T79"/>
  <c r="V79"/>
  <c r="X79"/>
  <c r="Z79"/>
  <c r="AB79"/>
  <c r="AD79"/>
  <c r="AF79"/>
  <c r="AH79"/>
  <c r="AJ79"/>
  <c r="AL79"/>
  <c r="AN79"/>
  <c r="AP79"/>
  <c r="AR79"/>
  <c r="AT79"/>
  <c r="AV79"/>
  <c r="AX79"/>
  <c r="AZ79"/>
  <c r="BB79"/>
  <c r="BD79"/>
  <c r="BF79"/>
  <c r="BH79"/>
  <c r="BJ79"/>
  <c r="BL79"/>
  <c r="BN79"/>
  <c r="F80"/>
  <c r="H80"/>
  <c r="J80"/>
  <c r="L80"/>
  <c r="N80"/>
  <c r="P80"/>
  <c r="R80"/>
  <c r="T80"/>
  <c r="V80"/>
  <c r="X80"/>
  <c r="Z80"/>
  <c r="AB80"/>
  <c r="AD80"/>
  <c r="AF80"/>
  <c r="AH80"/>
  <c r="AJ80"/>
  <c r="AL80"/>
  <c r="AN80"/>
  <c r="AP80"/>
  <c r="AR80"/>
  <c r="AT80"/>
  <c r="AV80"/>
  <c r="AX80"/>
  <c r="AZ80"/>
  <c r="BB80"/>
  <c r="BD80"/>
  <c r="BF80"/>
  <c r="BH80"/>
  <c r="BJ80"/>
  <c r="BL80"/>
  <c r="BN80"/>
  <c r="F81"/>
  <c r="H81"/>
  <c r="J81"/>
  <c r="L81"/>
  <c r="N81"/>
  <c r="P81"/>
  <c r="R81"/>
  <c r="T81"/>
  <c r="V81"/>
  <c r="X81"/>
  <c r="Z81"/>
  <c r="AB81"/>
  <c r="AD81"/>
  <c r="AF81"/>
  <c r="AH81"/>
  <c r="AJ81"/>
  <c r="AL81"/>
  <c r="AN81"/>
  <c r="AP81"/>
  <c r="AR81"/>
  <c r="AT81"/>
  <c r="AV81"/>
  <c r="AX81"/>
  <c r="AZ81"/>
  <c r="BB81"/>
  <c r="BD81"/>
  <c r="BF81"/>
  <c r="BH81"/>
  <c r="BJ81"/>
  <c r="BL81"/>
  <c r="BN81"/>
  <c r="F82"/>
  <c r="H82"/>
  <c r="J82"/>
  <c r="L82"/>
  <c r="N82"/>
  <c r="P82"/>
  <c r="R82"/>
  <c r="T82"/>
  <c r="V82"/>
  <c r="X82"/>
  <c r="Z82"/>
  <c r="AB82"/>
  <c r="AD82"/>
  <c r="AF82"/>
  <c r="AH82"/>
  <c r="AJ82"/>
  <c r="AL82"/>
  <c r="AN82"/>
  <c r="AP82"/>
  <c r="AR82"/>
  <c r="AT82"/>
  <c r="F83"/>
  <c r="H83"/>
  <c r="J83"/>
  <c r="L83"/>
  <c r="N83"/>
  <c r="P83"/>
  <c r="R83"/>
  <c r="T83"/>
  <c r="V83"/>
  <c r="X83"/>
  <c r="Z83"/>
  <c r="AB83"/>
  <c r="AD83"/>
  <c r="AF83"/>
  <c r="AH83"/>
  <c r="AJ83"/>
  <c r="AL83"/>
  <c r="AN83"/>
  <c r="AP83"/>
  <c r="AR83"/>
  <c r="AT83"/>
  <c r="AV83"/>
  <c r="AX83"/>
  <c r="AZ83"/>
  <c r="BB83"/>
  <c r="BD83"/>
  <c r="BF83"/>
  <c r="BH83"/>
  <c r="BJ83"/>
  <c r="D80"/>
  <c r="D82"/>
  <c r="BO83"/>
  <c r="BM83"/>
  <c r="BK83"/>
  <c r="BG83"/>
  <c r="BC83"/>
  <c r="AY83"/>
  <c r="AU83"/>
  <c r="AQ83"/>
  <c r="AM83"/>
  <c r="AI83"/>
  <c r="AE83"/>
  <c r="AA83"/>
  <c r="W83"/>
  <c r="S83"/>
  <c r="O83"/>
  <c r="K83"/>
  <c r="G83"/>
  <c r="BN82"/>
  <c r="BJ82"/>
  <c r="BF82"/>
  <c r="BB82"/>
  <c r="AX82"/>
  <c r="BU98"/>
  <c r="E114"/>
  <c r="E121" s="1"/>
  <c r="BU90"/>
  <c r="BW117"/>
  <c r="BW119"/>
  <c r="E71"/>
  <c r="G71"/>
  <c r="I71"/>
  <c r="K71"/>
  <c r="M71"/>
  <c r="O71"/>
  <c r="Q71"/>
  <c r="S71"/>
  <c r="U71"/>
  <c r="W71"/>
  <c r="Y71"/>
  <c r="AA71"/>
  <c r="AC71"/>
  <c r="AE71"/>
  <c r="AG71"/>
  <c r="AI71"/>
  <c r="AK71"/>
  <c r="AM71"/>
  <c r="AO71"/>
  <c r="AQ71"/>
  <c r="AS71"/>
  <c r="AU71"/>
  <c r="AW71"/>
  <c r="AY71"/>
  <c r="BA71"/>
  <c r="BC71"/>
  <c r="BE71"/>
  <c r="BG71"/>
  <c r="BI71"/>
  <c r="BK71"/>
  <c r="BM71"/>
  <c r="D71"/>
  <c r="BW72"/>
  <c r="BW74"/>
  <c r="D35"/>
  <c r="BU114" l="1"/>
  <c r="BU71"/>
  <c r="BW115"/>
  <c r="BU80"/>
  <c r="W121"/>
  <c r="S121"/>
  <c r="E128"/>
  <c r="BU83"/>
  <c r="BW76" s="1"/>
  <c r="AB128"/>
  <c r="AB121"/>
  <c r="AP128"/>
  <c r="AP121"/>
  <c r="BH128"/>
  <c r="BH121"/>
  <c r="AG128"/>
  <c r="AG121"/>
  <c r="AK128"/>
  <c r="AK121"/>
  <c r="AO128"/>
  <c r="AO121"/>
  <c r="AS128"/>
  <c r="AS121"/>
  <c r="BC128"/>
  <c r="BC121"/>
  <c r="AL128"/>
  <c r="AL121"/>
  <c r="AU128"/>
  <c r="AU121"/>
  <c r="AY128"/>
  <c r="AY121"/>
  <c r="G128"/>
  <c r="G121"/>
  <c r="AD128"/>
  <c r="AD121"/>
  <c r="AX128"/>
  <c r="AX121"/>
  <c r="Q128"/>
  <c r="Q121"/>
  <c r="AI128"/>
  <c r="AI121"/>
  <c r="AM128"/>
  <c r="AM121"/>
  <c r="AQ128"/>
  <c r="AQ121"/>
  <c r="AW128"/>
  <c r="AW121"/>
  <c r="BG128"/>
  <c r="BG121"/>
  <c r="AR128"/>
  <c r="AR121"/>
  <c r="AV128"/>
  <c r="AV121"/>
  <c r="BF128"/>
  <c r="BF121"/>
  <c r="BU82"/>
  <c r="BW75" s="1"/>
  <c r="L78"/>
  <c r="BW118"/>
  <c r="BW116"/>
  <c r="BW73"/>
  <c r="D85"/>
  <c r="BM78"/>
  <c r="BI78"/>
  <c r="BE78"/>
  <c r="BE85"/>
  <c r="BA78"/>
  <c r="BA85"/>
  <c r="AW78"/>
  <c r="AW85"/>
  <c r="AS78"/>
  <c r="AS85"/>
  <c r="AO78"/>
  <c r="AO85"/>
  <c r="AK78"/>
  <c r="AK85"/>
  <c r="AG78"/>
  <c r="AG85"/>
  <c r="AC78"/>
  <c r="AC85"/>
  <c r="Y78"/>
  <c r="Y85"/>
  <c r="U78"/>
  <c r="U85"/>
  <c r="Q78"/>
  <c r="Q85"/>
  <c r="M78"/>
  <c r="M85"/>
  <c r="I78"/>
  <c r="I85"/>
  <c r="BO78"/>
  <c r="BK78"/>
  <c r="BG78"/>
  <c r="BC78"/>
  <c r="BC85"/>
  <c r="AY78"/>
  <c r="AY85"/>
  <c r="AU78"/>
  <c r="AU85"/>
  <c r="AQ78"/>
  <c r="AQ85"/>
  <c r="AM78"/>
  <c r="AM85"/>
  <c r="AI78"/>
  <c r="AI85"/>
  <c r="AE78"/>
  <c r="AE85"/>
  <c r="AA78"/>
  <c r="AA85"/>
  <c r="W78"/>
  <c r="W85"/>
  <c r="S78"/>
  <c r="S85"/>
  <c r="BV70" s="1"/>
  <c r="O78"/>
  <c r="O85"/>
  <c r="K78"/>
  <c r="K85"/>
  <c r="G78"/>
  <c r="G85"/>
  <c r="E85"/>
  <c r="E78"/>
  <c r="D78"/>
  <c r="D28"/>
  <c r="BV113" l="1"/>
  <c r="B42" i="2" s="1"/>
  <c r="BU121" i="3"/>
  <c r="B27" i="2"/>
  <c r="BW114" i="3"/>
  <c r="B49" i="2" s="1"/>
  <c r="BU78" i="3"/>
  <c r="BW71" s="1"/>
  <c r="B34" i="2" s="1"/>
  <c r="F29" i="3" l="1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AZ29"/>
  <c r="BA29"/>
  <c r="BB29"/>
  <c r="BC29"/>
  <c r="BD29"/>
  <c r="BE29"/>
  <c r="BF29"/>
  <c r="BG29"/>
  <c r="BH29"/>
  <c r="BI29"/>
  <c r="BJ29"/>
  <c r="BK29"/>
  <c r="BL29"/>
  <c r="BM29"/>
  <c r="BN29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BC32"/>
  <c r="BD32"/>
  <c r="BE32"/>
  <c r="BF32"/>
  <c r="BG32"/>
  <c r="BH32"/>
  <c r="BI32"/>
  <c r="BJ32"/>
  <c r="BK32"/>
  <c r="BL32"/>
  <c r="BM32"/>
  <c r="BN32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BC33"/>
  <c r="BD33"/>
  <c r="BE33"/>
  <c r="BF33"/>
  <c r="BG33"/>
  <c r="BH33"/>
  <c r="BI33"/>
  <c r="BJ33"/>
  <c r="BK33"/>
  <c r="BL33"/>
  <c r="BM33"/>
  <c r="BN33"/>
  <c r="D30"/>
  <c r="D37" s="1"/>
  <c r="E30"/>
  <c r="D31"/>
  <c r="D38" s="1"/>
  <c r="E31"/>
  <c r="D32"/>
  <c r="D39" s="1"/>
  <c r="E32"/>
  <c r="D33"/>
  <c r="E33"/>
  <c r="E29"/>
  <c r="D29"/>
  <c r="D36" s="1"/>
  <c r="BN20"/>
  <c r="BM20"/>
  <c r="BL20"/>
  <c r="BK20"/>
  <c r="BJ20"/>
  <c r="BI20"/>
  <c r="BH20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BK12"/>
  <c r="BJ12"/>
  <c r="BI12"/>
  <c r="BH12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E4"/>
  <c r="E28" s="1"/>
  <c r="F4"/>
  <c r="F28" s="1"/>
  <c r="G4"/>
  <c r="G28" s="1"/>
  <c r="H4"/>
  <c r="H28" s="1"/>
  <c r="I4"/>
  <c r="I28" s="1"/>
  <c r="J4"/>
  <c r="J28" s="1"/>
  <c r="K4"/>
  <c r="K28" s="1"/>
  <c r="L4"/>
  <c r="L28" s="1"/>
  <c r="M4"/>
  <c r="M28" s="1"/>
  <c r="N4"/>
  <c r="O4"/>
  <c r="O28" s="1"/>
  <c r="P4"/>
  <c r="P28" s="1"/>
  <c r="Q4"/>
  <c r="Q28" s="1"/>
  <c r="R4"/>
  <c r="R28" s="1"/>
  <c r="S4"/>
  <c r="S28" s="1"/>
  <c r="T4"/>
  <c r="T28" s="1"/>
  <c r="U4"/>
  <c r="U28" s="1"/>
  <c r="V4"/>
  <c r="V28" s="1"/>
  <c r="W4"/>
  <c r="W28" s="1"/>
  <c r="X4"/>
  <c r="X28" s="1"/>
  <c r="Y4"/>
  <c r="Y28" s="1"/>
  <c r="Z4"/>
  <c r="Z28" s="1"/>
  <c r="AA4"/>
  <c r="AA28" s="1"/>
  <c r="AB4"/>
  <c r="AB28" s="1"/>
  <c r="AC4"/>
  <c r="AC28" s="1"/>
  <c r="AD4"/>
  <c r="AD28" s="1"/>
  <c r="AE4"/>
  <c r="AE28" s="1"/>
  <c r="AF4"/>
  <c r="AF28" s="1"/>
  <c r="AG4"/>
  <c r="AG28" s="1"/>
  <c r="AH4"/>
  <c r="AH28" s="1"/>
  <c r="AI4"/>
  <c r="AI28" s="1"/>
  <c r="AJ4"/>
  <c r="AJ28" s="1"/>
  <c r="AK4"/>
  <c r="AK28" s="1"/>
  <c r="AL4"/>
  <c r="AL28" s="1"/>
  <c r="AM4"/>
  <c r="AM28" s="1"/>
  <c r="AN4"/>
  <c r="AN28" s="1"/>
  <c r="AO4"/>
  <c r="AO28" s="1"/>
  <c r="AP4"/>
  <c r="AP28" s="1"/>
  <c r="AQ4"/>
  <c r="AQ28" s="1"/>
  <c r="AR4"/>
  <c r="AR28" s="1"/>
  <c r="AS4"/>
  <c r="AS28" s="1"/>
  <c r="AT4"/>
  <c r="AT28" s="1"/>
  <c r="AU4"/>
  <c r="AU28" s="1"/>
  <c r="AV4"/>
  <c r="AV28" s="1"/>
  <c r="AW4"/>
  <c r="AW28" s="1"/>
  <c r="AX4"/>
  <c r="AX28" s="1"/>
  <c r="AY4"/>
  <c r="AY28" s="1"/>
  <c r="AZ4"/>
  <c r="AZ28" s="1"/>
  <c r="BA4"/>
  <c r="BA28" s="1"/>
  <c r="BB4"/>
  <c r="BB28" s="1"/>
  <c r="BC4"/>
  <c r="BC28" s="1"/>
  <c r="BD4"/>
  <c r="BD28" s="1"/>
  <c r="BE4"/>
  <c r="BE28" s="1"/>
  <c r="BF4"/>
  <c r="BF28" s="1"/>
  <c r="BG4"/>
  <c r="BG28" s="1"/>
  <c r="BH4"/>
  <c r="BH28" s="1"/>
  <c r="BI4"/>
  <c r="BI28" s="1"/>
  <c r="BJ4"/>
  <c r="BJ28" s="1"/>
  <c r="BK4"/>
  <c r="BK28" s="1"/>
  <c r="BL4"/>
  <c r="BL28" s="1"/>
  <c r="BM4"/>
  <c r="BM28" s="1"/>
  <c r="BN4"/>
  <c r="BN28" s="1"/>
  <c r="D4"/>
  <c r="BU12" l="1"/>
  <c r="N28"/>
  <c r="BU4"/>
  <c r="BU28"/>
  <c r="BU33"/>
  <c r="BO35"/>
  <c r="BN35"/>
  <c r="BM35"/>
  <c r="BK35"/>
  <c r="BL35"/>
  <c r="BJ35"/>
  <c r="BH35"/>
  <c r="BF35"/>
  <c r="BD35"/>
  <c r="BB42"/>
  <c r="BB35"/>
  <c r="AZ42"/>
  <c r="AZ35"/>
  <c r="AX42"/>
  <c r="AX35"/>
  <c r="AV42"/>
  <c r="AV35"/>
  <c r="AT42"/>
  <c r="AT35"/>
  <c r="AR42"/>
  <c r="AR35"/>
  <c r="AP42"/>
  <c r="AP35"/>
  <c r="AN42"/>
  <c r="AN35"/>
  <c r="AL42"/>
  <c r="AL35"/>
  <c r="AJ42"/>
  <c r="AJ35"/>
  <c r="AH42"/>
  <c r="AH35"/>
  <c r="AF42"/>
  <c r="AF35"/>
  <c r="AD42"/>
  <c r="AD35"/>
  <c r="AB42"/>
  <c r="AB35"/>
  <c r="Z42"/>
  <c r="Z35"/>
  <c r="X42"/>
  <c r="X35"/>
  <c r="V42"/>
  <c r="V35"/>
  <c r="T42"/>
  <c r="T35"/>
  <c r="R42"/>
  <c r="R35"/>
  <c r="P42"/>
  <c r="P35"/>
  <c r="N42"/>
  <c r="N35"/>
  <c r="L42"/>
  <c r="L35"/>
  <c r="J42"/>
  <c r="J35"/>
  <c r="H42"/>
  <c r="H35"/>
  <c r="F42"/>
  <c r="F35"/>
  <c r="E40"/>
  <c r="E39"/>
  <c r="E38"/>
  <c r="E37"/>
  <c r="BN40"/>
  <c r="BL40"/>
  <c r="BJ40"/>
  <c r="BH40"/>
  <c r="BF40"/>
  <c r="BD40"/>
  <c r="BB40"/>
  <c r="AZ40"/>
  <c r="AX40"/>
  <c r="AV40"/>
  <c r="AT40"/>
  <c r="AR40"/>
  <c r="AP40"/>
  <c r="AN40"/>
  <c r="AL40"/>
  <c r="AJ40"/>
  <c r="AH40"/>
  <c r="AF40"/>
  <c r="AD40"/>
  <c r="AB40"/>
  <c r="Z40"/>
  <c r="X40"/>
  <c r="V40"/>
  <c r="T40"/>
  <c r="R40"/>
  <c r="P40"/>
  <c r="N40"/>
  <c r="L40"/>
  <c r="J40"/>
  <c r="H40"/>
  <c r="F40"/>
  <c r="BM39"/>
  <c r="BK39"/>
  <c r="BI39"/>
  <c r="BG39"/>
  <c r="BE39"/>
  <c r="BC39"/>
  <c r="BA39"/>
  <c r="AY39"/>
  <c r="AW39"/>
  <c r="AU39"/>
  <c r="AS39"/>
  <c r="AQ39"/>
  <c r="AO39"/>
  <c r="AM39"/>
  <c r="AK39"/>
  <c r="AI39"/>
  <c r="AG39"/>
  <c r="AE39"/>
  <c r="AC39"/>
  <c r="AA39"/>
  <c r="Y39"/>
  <c r="W39"/>
  <c r="U39"/>
  <c r="S39"/>
  <c r="Q39"/>
  <c r="O39"/>
  <c r="M39"/>
  <c r="K39"/>
  <c r="I39"/>
  <c r="G39"/>
  <c r="BN38"/>
  <c r="BL38"/>
  <c r="BJ38"/>
  <c r="BH38"/>
  <c r="BF38"/>
  <c r="BD38"/>
  <c r="BB38"/>
  <c r="AZ38"/>
  <c r="AX38"/>
  <c r="AV38"/>
  <c r="AT38"/>
  <c r="AR38"/>
  <c r="AP38"/>
  <c r="AN38"/>
  <c r="AL38"/>
  <c r="AJ38"/>
  <c r="AH38"/>
  <c r="AF38"/>
  <c r="AD38"/>
  <c r="AB38"/>
  <c r="Z38"/>
  <c r="X38"/>
  <c r="V38"/>
  <c r="T38"/>
  <c r="R38"/>
  <c r="P38"/>
  <c r="N38"/>
  <c r="L38"/>
  <c r="J38"/>
  <c r="H38"/>
  <c r="F38"/>
  <c r="BM37"/>
  <c r="BK37"/>
  <c r="BI37"/>
  <c r="BG37"/>
  <c r="BE37"/>
  <c r="BC37"/>
  <c r="BA37"/>
  <c r="AY37"/>
  <c r="AW37"/>
  <c r="AU37"/>
  <c r="AS37"/>
  <c r="AQ37"/>
  <c r="AO37"/>
  <c r="AM37"/>
  <c r="AK37"/>
  <c r="AI37"/>
  <c r="AG37"/>
  <c r="AE37"/>
  <c r="AC37"/>
  <c r="AA37"/>
  <c r="Y37"/>
  <c r="W37"/>
  <c r="U37"/>
  <c r="S37"/>
  <c r="Q37"/>
  <c r="O37"/>
  <c r="M37"/>
  <c r="K37"/>
  <c r="I37"/>
  <c r="G37"/>
  <c r="BN36"/>
  <c r="BL36"/>
  <c r="BJ36"/>
  <c r="BH36"/>
  <c r="BF36"/>
  <c r="BD36"/>
  <c r="BB36"/>
  <c r="AZ36"/>
  <c r="AX36"/>
  <c r="AV36"/>
  <c r="AT36"/>
  <c r="AR36"/>
  <c r="AP36"/>
  <c r="AN36"/>
  <c r="AL36"/>
  <c r="AJ36"/>
  <c r="AH36"/>
  <c r="AF36"/>
  <c r="AD36"/>
  <c r="AB36"/>
  <c r="Z36"/>
  <c r="X36"/>
  <c r="V36"/>
  <c r="T36"/>
  <c r="R36"/>
  <c r="P36"/>
  <c r="N36"/>
  <c r="L36"/>
  <c r="J36"/>
  <c r="H36"/>
  <c r="F36"/>
  <c r="BO39"/>
  <c r="BO37"/>
  <c r="BI35"/>
  <c r="BG35"/>
  <c r="BE35"/>
  <c r="BC42"/>
  <c r="BC35"/>
  <c r="BA42"/>
  <c r="BA35"/>
  <c r="AY42"/>
  <c r="AY35"/>
  <c r="AW42"/>
  <c r="AW35"/>
  <c r="AU42"/>
  <c r="AU35"/>
  <c r="AS42"/>
  <c r="AS35"/>
  <c r="AQ42"/>
  <c r="AQ35"/>
  <c r="AO42"/>
  <c r="AO35"/>
  <c r="AM42"/>
  <c r="AM35"/>
  <c r="AK42"/>
  <c r="AK35"/>
  <c r="AI42"/>
  <c r="AI35"/>
  <c r="AG42"/>
  <c r="AG35"/>
  <c r="AE42"/>
  <c r="AE35"/>
  <c r="AC42"/>
  <c r="AC35"/>
  <c r="AA42"/>
  <c r="AA35"/>
  <c r="Y42"/>
  <c r="Y35"/>
  <c r="W42"/>
  <c r="W35"/>
  <c r="U42"/>
  <c r="U35"/>
  <c r="S42"/>
  <c r="S35"/>
  <c r="Q42"/>
  <c r="Q35"/>
  <c r="O42"/>
  <c r="O35"/>
  <c r="M42"/>
  <c r="M35"/>
  <c r="K42"/>
  <c r="K35"/>
  <c r="I42"/>
  <c r="I35"/>
  <c r="G42"/>
  <c r="G35"/>
  <c r="E42"/>
  <c r="E35"/>
  <c r="BU35" s="1"/>
  <c r="E36"/>
  <c r="D40"/>
  <c r="BM40"/>
  <c r="BK40"/>
  <c r="BI40"/>
  <c r="BG40"/>
  <c r="BE40"/>
  <c r="BC40"/>
  <c r="BA40"/>
  <c r="AY40"/>
  <c r="AW40"/>
  <c r="AU40"/>
  <c r="AS40"/>
  <c r="AQ40"/>
  <c r="AO40"/>
  <c r="AM40"/>
  <c r="AK40"/>
  <c r="AI40"/>
  <c r="AG40"/>
  <c r="AE40"/>
  <c r="AC40"/>
  <c r="AA40"/>
  <c r="Y40"/>
  <c r="W40"/>
  <c r="U40"/>
  <c r="S40"/>
  <c r="Q40"/>
  <c r="O40"/>
  <c r="M40"/>
  <c r="K40"/>
  <c r="I40"/>
  <c r="G40"/>
  <c r="BN39"/>
  <c r="BL39"/>
  <c r="BJ39"/>
  <c r="BH39"/>
  <c r="BF39"/>
  <c r="BD39"/>
  <c r="BB39"/>
  <c r="AZ39"/>
  <c r="AX39"/>
  <c r="AV39"/>
  <c r="AT39"/>
  <c r="AR39"/>
  <c r="AP39"/>
  <c r="AN39"/>
  <c r="AL39"/>
  <c r="AJ39"/>
  <c r="AH39"/>
  <c r="AF39"/>
  <c r="AD39"/>
  <c r="AB39"/>
  <c r="Z39"/>
  <c r="X39"/>
  <c r="V39"/>
  <c r="T39"/>
  <c r="R39"/>
  <c r="P39"/>
  <c r="N39"/>
  <c r="L39"/>
  <c r="J39"/>
  <c r="H39"/>
  <c r="F39"/>
  <c r="BM38"/>
  <c r="BK38"/>
  <c r="BI38"/>
  <c r="BG38"/>
  <c r="BE38"/>
  <c r="BC38"/>
  <c r="BA38"/>
  <c r="AY38"/>
  <c r="AW38"/>
  <c r="AU38"/>
  <c r="AS38"/>
  <c r="AQ38"/>
  <c r="AO38"/>
  <c r="AM38"/>
  <c r="AK38"/>
  <c r="AI38"/>
  <c r="AG38"/>
  <c r="AE38"/>
  <c r="AC38"/>
  <c r="AA38"/>
  <c r="Y38"/>
  <c r="W38"/>
  <c r="U38"/>
  <c r="S38"/>
  <c r="Q38"/>
  <c r="O38"/>
  <c r="M38"/>
  <c r="K38"/>
  <c r="I38"/>
  <c r="G38"/>
  <c r="BN37"/>
  <c r="BL37"/>
  <c r="BJ37"/>
  <c r="BH37"/>
  <c r="BF37"/>
  <c r="BD37"/>
  <c r="BB37"/>
  <c r="AZ37"/>
  <c r="AX37"/>
  <c r="AV37"/>
  <c r="AT37"/>
  <c r="AR37"/>
  <c r="AP37"/>
  <c r="AN37"/>
  <c r="AL37"/>
  <c r="AJ37"/>
  <c r="AH37"/>
  <c r="AF37"/>
  <c r="AD37"/>
  <c r="AB37"/>
  <c r="Z37"/>
  <c r="X37"/>
  <c r="V37"/>
  <c r="T37"/>
  <c r="R37"/>
  <c r="P37"/>
  <c r="N37"/>
  <c r="L37"/>
  <c r="J37"/>
  <c r="H37"/>
  <c r="F37"/>
  <c r="BM36"/>
  <c r="BK36"/>
  <c r="BI36"/>
  <c r="BG36"/>
  <c r="BE36"/>
  <c r="BC36"/>
  <c r="BA36"/>
  <c r="AY36"/>
  <c r="AW36"/>
  <c r="AU36"/>
  <c r="AS36"/>
  <c r="AQ36"/>
  <c r="AO36"/>
  <c r="AM36"/>
  <c r="AK36"/>
  <c r="AI36"/>
  <c r="AG36"/>
  <c r="AE36"/>
  <c r="AC36"/>
  <c r="AA36"/>
  <c r="Y36"/>
  <c r="W36"/>
  <c r="U36"/>
  <c r="S36"/>
  <c r="Q36"/>
  <c r="O36"/>
  <c r="M36"/>
  <c r="K36"/>
  <c r="I36"/>
  <c r="G36"/>
  <c r="BO40"/>
  <c r="BO38"/>
  <c r="BO36"/>
  <c r="E99" i="2"/>
  <c r="E98"/>
  <c r="E97"/>
  <c r="E96"/>
  <c r="D99"/>
  <c r="D98"/>
  <c r="D97"/>
  <c r="D96"/>
  <c r="C99"/>
  <c r="C98"/>
  <c r="C97"/>
  <c r="C96"/>
  <c r="E93"/>
  <c r="E92"/>
  <c r="E91"/>
  <c r="E90"/>
  <c r="D93"/>
  <c r="D92"/>
  <c r="D91"/>
  <c r="D90"/>
  <c r="C93"/>
  <c r="C92"/>
  <c r="C91"/>
  <c r="C90"/>
  <c r="E95"/>
  <c r="D95"/>
  <c r="C95"/>
  <c r="E89"/>
  <c r="D89"/>
  <c r="C89"/>
  <c r="E84"/>
  <c r="E85"/>
  <c r="E83"/>
  <c r="E82"/>
  <c r="E81"/>
  <c r="D85"/>
  <c r="D84"/>
  <c r="D83"/>
  <c r="D82"/>
  <c r="D81"/>
  <c r="C85"/>
  <c r="C84"/>
  <c r="C83"/>
  <c r="C82"/>
  <c r="C81"/>
  <c r="E79"/>
  <c r="E78"/>
  <c r="E77"/>
  <c r="E76"/>
  <c r="E75"/>
  <c r="D79"/>
  <c r="D78"/>
  <c r="D77"/>
  <c r="D76"/>
  <c r="D75"/>
  <c r="C79"/>
  <c r="C78"/>
  <c r="C77"/>
  <c r="C76"/>
  <c r="C75"/>
  <c r="D9"/>
  <c r="E71"/>
  <c r="E70"/>
  <c r="E69"/>
  <c r="E68"/>
  <c r="E67"/>
  <c r="D71"/>
  <c r="D70"/>
  <c r="D69"/>
  <c r="D68"/>
  <c r="D67"/>
  <c r="C71"/>
  <c r="C70"/>
  <c r="C69"/>
  <c r="C68"/>
  <c r="C67"/>
  <c r="E65"/>
  <c r="E64"/>
  <c r="E63"/>
  <c r="E62"/>
  <c r="E61"/>
  <c r="D65"/>
  <c r="D64"/>
  <c r="D63"/>
  <c r="D62"/>
  <c r="D61"/>
  <c r="C65"/>
  <c r="C64"/>
  <c r="C63"/>
  <c r="C62"/>
  <c r="C61"/>
  <c r="BV27" i="3" l="1"/>
  <c r="B12" i="2" s="1"/>
  <c r="BU37" i="3"/>
  <c r="BW30" s="1"/>
  <c r="BU36"/>
  <c r="BW29" s="1"/>
  <c r="BU38"/>
  <c r="BW31" s="1"/>
  <c r="BU39"/>
  <c r="BW32" s="1"/>
  <c r="BU40"/>
  <c r="BW33" s="1"/>
  <c r="BW28"/>
  <c r="B19" i="2" s="1"/>
  <c r="D117"/>
  <c r="E39"/>
  <c r="E37"/>
  <c r="D37"/>
  <c r="C37"/>
  <c r="E35"/>
  <c r="D35"/>
  <c r="C35"/>
  <c r="E32"/>
  <c r="E30"/>
  <c r="D30"/>
  <c r="C30"/>
  <c r="E28"/>
  <c r="D28"/>
  <c r="C28"/>
  <c r="E54"/>
  <c r="E51"/>
  <c r="E50"/>
  <c r="D51"/>
  <c r="D50"/>
  <c r="C51"/>
  <c r="C50"/>
  <c r="E47"/>
  <c r="E44"/>
  <c r="E43"/>
  <c r="D44"/>
  <c r="D43"/>
  <c r="C44"/>
  <c r="C43"/>
  <c r="E22"/>
  <c r="E21"/>
  <c r="E20"/>
  <c r="D22"/>
  <c r="D21"/>
  <c r="D20"/>
  <c r="C22"/>
  <c r="C21"/>
  <c r="C20"/>
  <c r="E17"/>
  <c r="E15"/>
  <c r="E14"/>
  <c r="E13"/>
  <c r="D15"/>
  <c r="D13"/>
  <c r="D14"/>
  <c r="C15"/>
  <c r="C14"/>
  <c r="C13"/>
  <c r="H27" i="1"/>
  <c r="I27"/>
  <c r="J27"/>
  <c r="K27"/>
  <c r="L27"/>
  <c r="M27"/>
  <c r="N27"/>
  <c r="O27"/>
  <c r="AO50" i="5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AP50" s="1"/>
  <c r="AP49"/>
  <c r="AQ48"/>
  <c r="AP48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AP46"/>
  <c r="AP45" s="1"/>
  <c r="E31" i="2" s="1"/>
  <c r="AO44" i="5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AP44" s="1"/>
  <c r="AP43"/>
  <c r="AQ42"/>
  <c r="AP42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AP40"/>
  <c r="AP39" s="1"/>
  <c r="E29" i="2" s="1"/>
  <c r="AO38" i="5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AP38" s="1"/>
  <c r="AP37"/>
  <c r="AQ36" s="1"/>
  <c r="AP36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AP32"/>
  <c r="D8" i="2" s="1"/>
  <c r="D116" s="1"/>
  <c r="AO30" i="5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AP29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AP27" s="1"/>
  <c r="AP26"/>
  <c r="AQ25" s="1"/>
  <c r="AP25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AP23"/>
  <c r="AP22" s="1"/>
  <c r="D29" i="2" s="1"/>
  <c r="AO21" i="5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AP21" s="1"/>
  <c r="AP20"/>
  <c r="AQ19" s="1"/>
  <c r="AP19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AP15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AP12"/>
  <c r="AP11" s="1"/>
  <c r="C31" i="2" s="1"/>
  <c r="AO10" i="5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AP10" s="1"/>
  <c r="AP9"/>
  <c r="AQ8" s="1"/>
  <c r="AP8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P6"/>
  <c r="AP5" s="1"/>
  <c r="C29" i="2" s="1"/>
  <c r="AO4" i="5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AP3"/>
  <c r="AQ2" s="1"/>
  <c r="AO50" i="4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AO50" i="1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D41" i="4"/>
  <c r="E41"/>
  <c r="F41"/>
  <c r="G41"/>
  <c r="H41"/>
  <c r="I41"/>
  <c r="C41"/>
  <c r="B41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C7"/>
  <c r="B7"/>
  <c r="AP49"/>
  <c r="AQ48" s="1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AP46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AP43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AP40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AP37"/>
  <c r="AP36" s="1"/>
  <c r="AP32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AP29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AP26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AP23"/>
  <c r="AP22" s="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AP20"/>
  <c r="AP19" s="1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AP15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AP12"/>
  <c r="AP11" s="1"/>
  <c r="C46" i="2" s="1"/>
  <c r="AO10" i="4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AP9"/>
  <c r="AP8" s="1"/>
  <c r="C45" i="2" s="1"/>
  <c r="AO7" i="4"/>
  <c r="AN7"/>
  <c r="AM7"/>
  <c r="AL7"/>
  <c r="AK7"/>
  <c r="AJ7"/>
  <c r="AI7"/>
  <c r="AH7"/>
  <c r="AG7"/>
  <c r="AF7"/>
  <c r="AE7"/>
  <c r="AD7"/>
  <c r="AC7"/>
  <c r="AB7"/>
  <c r="AA7"/>
  <c r="Z7"/>
  <c r="Y7"/>
  <c r="X7"/>
  <c r="AP6"/>
  <c r="AP5" s="1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AP3"/>
  <c r="AP2"/>
  <c r="AP33" l="1"/>
  <c r="AQ31" s="1"/>
  <c r="D54" i="2" s="1"/>
  <c r="AP14" i="5"/>
  <c r="C32" i="2" s="1"/>
  <c r="D7"/>
  <c r="D115" s="1"/>
  <c r="E8"/>
  <c r="AP16" i="5"/>
  <c r="AQ14" s="1"/>
  <c r="C39" i="2" s="1"/>
  <c r="AP31" i="5"/>
  <c r="D32" i="2" s="1"/>
  <c r="AP33" i="5"/>
  <c r="AQ31" s="1"/>
  <c r="D39" i="2" s="1"/>
  <c r="AP47" i="5"/>
  <c r="AQ45" s="1"/>
  <c r="E38" i="2" s="1"/>
  <c r="AP28" i="5"/>
  <c r="D31" i="2" s="1"/>
  <c r="AP30" i="5"/>
  <c r="AQ28" s="1"/>
  <c r="D38" i="2" s="1"/>
  <c r="AP13" i="5"/>
  <c r="AQ11" s="1"/>
  <c r="C38" i="2" s="1"/>
  <c r="AP41" i="5"/>
  <c r="AQ39" s="1"/>
  <c r="E36" i="2" s="1"/>
  <c r="AP24" i="5"/>
  <c r="AQ22" s="1"/>
  <c r="D36" i="2" s="1"/>
  <c r="AP7" i="5"/>
  <c r="AQ5" s="1"/>
  <c r="C36" i="2" s="1"/>
  <c r="E9"/>
  <c r="E7"/>
  <c r="AP2" i="5"/>
  <c r="AP4"/>
  <c r="AP13" i="4"/>
  <c r="AQ11" s="1"/>
  <c r="C53" i="2" s="1"/>
  <c r="AP28" i="4"/>
  <c r="D46" i="2" s="1"/>
  <c r="AP30" i="4"/>
  <c r="AQ28" s="1"/>
  <c r="D53" i="2" s="1"/>
  <c r="AP31" i="4"/>
  <c r="D47" i="2" s="1"/>
  <c r="AP38" i="4"/>
  <c r="AP50"/>
  <c r="AP25"/>
  <c r="D45" i="2" s="1"/>
  <c r="AP14" i="4"/>
  <c r="C47" i="2" s="1"/>
  <c r="AP16" i="4"/>
  <c r="AQ14" s="1"/>
  <c r="C54" i="2" s="1"/>
  <c r="AP45" i="4"/>
  <c r="E46" i="2" s="1"/>
  <c r="AP47" i="4"/>
  <c r="AQ45" s="1"/>
  <c r="E53" i="2" s="1"/>
  <c r="AP48" i="4"/>
  <c r="AP27"/>
  <c r="AQ25" s="1"/>
  <c r="D52" i="2" s="1"/>
  <c r="AP41" i="4"/>
  <c r="AQ39" s="1"/>
  <c r="AP7"/>
  <c r="AQ5" s="1"/>
  <c r="AP24"/>
  <c r="AQ22" s="1"/>
  <c r="AQ36"/>
  <c r="AP4"/>
  <c r="AQ2" s="1"/>
  <c r="AP21"/>
  <c r="AQ19" s="1"/>
  <c r="AP39"/>
  <c r="AP42"/>
  <c r="E45" i="2" s="1"/>
  <c r="AP44" i="4"/>
  <c r="AQ42" s="1"/>
  <c r="E52" i="2" s="1"/>
  <c r="AP10" i="4"/>
  <c r="AQ8" s="1"/>
  <c r="C52" i="2" s="1"/>
  <c r="AP49" i="1"/>
  <c r="AQ48" s="1"/>
  <c r="E24" i="2" s="1"/>
  <c r="AO47" i="1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AP46"/>
  <c r="C9" i="2" s="1"/>
  <c r="AO44" i="1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AP43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AP40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AP37"/>
  <c r="AP32"/>
  <c r="AQ31" s="1"/>
  <c r="D24" i="2" s="1"/>
  <c r="AO30" i="1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AP29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G27"/>
  <c r="F27"/>
  <c r="E27"/>
  <c r="D27"/>
  <c r="C27"/>
  <c r="B27"/>
  <c r="AP27" s="1"/>
  <c r="AP26"/>
  <c r="AQ25" s="1"/>
  <c r="AP25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AP23"/>
  <c r="AP22" s="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AP20"/>
  <c r="AP19" s="1"/>
  <c r="AP9"/>
  <c r="AP8" s="1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C4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N4"/>
  <c r="AO4"/>
  <c r="B4"/>
  <c r="AP15"/>
  <c r="AP14" s="1"/>
  <c r="C17" i="2" s="1"/>
  <c r="AP12" i="1"/>
  <c r="AP6"/>
  <c r="AP5" s="1"/>
  <c r="AP3"/>
  <c r="D6" i="2" l="1"/>
  <c r="D130"/>
  <c r="AP16" i="1"/>
  <c r="AQ14" s="1"/>
  <c r="C24" i="2" s="1"/>
  <c r="E115"/>
  <c r="E116"/>
  <c r="B9"/>
  <c r="C124" s="1"/>
  <c r="C117"/>
  <c r="E117"/>
  <c r="AP28" i="1"/>
  <c r="D16" i="2" s="1"/>
  <c r="C8"/>
  <c r="C7"/>
  <c r="AP13" i="1"/>
  <c r="AQ11" s="1"/>
  <c r="C23" i="2" s="1"/>
  <c r="E6"/>
  <c r="E130" s="1"/>
  <c r="AP4" i="1"/>
  <c r="AQ2" s="1"/>
  <c r="AP21"/>
  <c r="AQ19" s="1"/>
  <c r="AP38"/>
  <c r="AP24"/>
  <c r="AQ22" s="1"/>
  <c r="AP30"/>
  <c r="AQ28" s="1"/>
  <c r="D23" i="2" s="1"/>
  <c r="AP31" i="1"/>
  <c r="D17" i="2" s="1"/>
  <c r="AQ36" i="1"/>
  <c r="AP36"/>
  <c r="AP42"/>
  <c r="AP44"/>
  <c r="AQ42" s="1"/>
  <c r="AP39"/>
  <c r="AP41"/>
  <c r="AQ39" s="1"/>
  <c r="AP11"/>
  <c r="C16" i="2" s="1"/>
  <c r="AP45" i="1"/>
  <c r="E16" i="2" s="1"/>
  <c r="AP47" i="1"/>
  <c r="AQ45" s="1"/>
  <c r="E23" i="2" s="1"/>
  <c r="AP48" i="1"/>
  <c r="AP10"/>
  <c r="AQ8" s="1"/>
  <c r="AP7"/>
  <c r="AQ5" s="1"/>
  <c r="AP2"/>
  <c r="D114" i="2" l="1"/>
  <c r="D129" s="1"/>
  <c r="D131"/>
  <c r="E124"/>
  <c r="B117"/>
  <c r="B8"/>
  <c r="C116"/>
  <c r="B116" s="1"/>
  <c r="C123"/>
  <c r="E114"/>
  <c r="E129" s="1"/>
  <c r="C115"/>
  <c r="E131"/>
  <c r="D124"/>
  <c r="B124" s="1"/>
  <c r="C6"/>
  <c r="B7"/>
  <c r="D128" l="1"/>
  <c r="E128"/>
  <c r="B115"/>
  <c r="D122"/>
  <c r="E122"/>
  <c r="C122"/>
  <c r="D123"/>
  <c r="E123"/>
  <c r="B6"/>
  <c r="C114"/>
  <c r="B114" s="1"/>
  <c r="B131" s="1"/>
  <c r="C131"/>
  <c r="C130"/>
  <c r="B123" l="1"/>
  <c r="B130"/>
  <c r="C129"/>
  <c r="B129"/>
  <c r="B128" s="1"/>
  <c r="C121"/>
  <c r="B122"/>
  <c r="C128"/>
  <c r="D121"/>
  <c r="E121"/>
  <c r="B121" l="1"/>
</calcChain>
</file>

<file path=xl/sharedStrings.xml><?xml version="1.0" encoding="utf-8"?>
<sst xmlns="http://schemas.openxmlformats.org/spreadsheetml/2006/main" count="599" uniqueCount="87">
  <si>
    <t>OCTOBRE</t>
  </si>
  <si>
    <t>NOVEMBRE</t>
  </si>
  <si>
    <t>JANVIER</t>
  </si>
  <si>
    <t>MUSICIENNES ADULTES</t>
  </si>
  <si>
    <t>MEDIANE</t>
  </si>
  <si>
    <t>MOYENNE</t>
  </si>
  <si>
    <t>MUSICIENNES JUVENILES</t>
  </si>
  <si>
    <t>MUSICIENNES INDETERMINEES</t>
  </si>
  <si>
    <t>MERLES ADULTES</t>
  </si>
  <si>
    <t>MERLES INDETERMINES</t>
  </si>
  <si>
    <t>MAUVIS ADULTES</t>
  </si>
  <si>
    <t>MAUVIS JUVENILES</t>
  </si>
  <si>
    <t>MAUVIS INDETERMINES</t>
  </si>
  <si>
    <t>DECEMBRE</t>
  </si>
  <si>
    <t>FEVRIER</t>
  </si>
  <si>
    <t>MERLES JUVENILES</t>
  </si>
  <si>
    <t>ANNEE 2015-2016</t>
  </si>
  <si>
    <t>POIDS DES GRIVES &amp; MERLES</t>
  </si>
  <si>
    <t>TOTAL</t>
  </si>
  <si>
    <t>dont MUSICIENNES</t>
  </si>
  <si>
    <t>dont MAUVIS</t>
  </si>
  <si>
    <t>dont MERLES</t>
  </si>
  <si>
    <t>dont ADULTES</t>
  </si>
  <si>
    <t>dont JUVENILES</t>
  </si>
  <si>
    <t>dont INDETERMINES</t>
  </si>
  <si>
    <t>Poids médian (g)</t>
  </si>
  <si>
    <t>Poids moyen (g)</t>
  </si>
  <si>
    <t>Nombre d'observations</t>
  </si>
  <si>
    <t>MUSICIENNES</t>
  </si>
  <si>
    <t>Adultes</t>
  </si>
  <si>
    <t>Juvéniles</t>
  </si>
  <si>
    <t>Ind.</t>
  </si>
  <si>
    <t>Octobre</t>
  </si>
  <si>
    <t>Novembre</t>
  </si>
  <si>
    <t>Décembre</t>
  </si>
  <si>
    <t>Mois d'observation: octobre, novembre, décembre, janvier, février</t>
  </si>
  <si>
    <t>Janvier</t>
  </si>
  <si>
    <t>Février</t>
  </si>
  <si>
    <t>MAUVIS</t>
  </si>
  <si>
    <t>MERLES</t>
  </si>
  <si>
    <t>Tableau 2, Poids Minima et Maxima</t>
  </si>
  <si>
    <t>Tableau 1, Valeurs Médianes et Moyennes</t>
  </si>
  <si>
    <t>Poids Minima (g)</t>
  </si>
  <si>
    <t>Poids Maxima (g)</t>
  </si>
  <si>
    <t>MU</t>
  </si>
  <si>
    <t>A</t>
  </si>
  <si>
    <t>J</t>
  </si>
  <si>
    <t>I</t>
  </si>
  <si>
    <t>Tableau 3, Pourcentages &amp; Données diverses</t>
  </si>
  <si>
    <t>% par Age:</t>
  </si>
  <si>
    <t>% par Espèce:</t>
  </si>
  <si>
    <t>Rappel,  répartition en nombre:</t>
  </si>
  <si>
    <t>Nombre d'observateurs :</t>
  </si>
  <si>
    <t xml:space="preserve">MU A </t>
  </si>
  <si>
    <t>Poids &gt;</t>
  </si>
  <si>
    <t>ANNEE 2015 - 2016</t>
  </si>
  <si>
    <t>GRIVES MUSICIENNES</t>
  </si>
  <si>
    <t>T</t>
  </si>
  <si>
    <t>Effectifs observés, répartition par poids</t>
  </si>
  <si>
    <t>Médiane</t>
  </si>
  <si>
    <t>Moyenne</t>
  </si>
  <si>
    <t>Poids médian (g):</t>
  </si>
  <si>
    <t>Calcul de la médiane musiciennes A + j + I:</t>
  </si>
  <si>
    <t>GRIVES MAUVIS</t>
  </si>
  <si>
    <t>Calcul de la médiane mauvis A + j + I:</t>
  </si>
  <si>
    <t xml:space="preserve">MA A </t>
  </si>
  <si>
    <t xml:space="preserve">MA </t>
  </si>
  <si>
    <t>MA</t>
  </si>
  <si>
    <t xml:space="preserve">ME A </t>
  </si>
  <si>
    <t>ME</t>
  </si>
  <si>
    <t>Calcul de la médiane merles A + j + I:</t>
  </si>
  <si>
    <t>POIDS des GRIVES et MERLES</t>
  </si>
  <si>
    <t>Période d'observation: [Octobre 2015 à Février 2016]</t>
  </si>
  <si>
    <t>Tableaux sous Excel 2010</t>
  </si>
  <si>
    <t>6 onglets, protégés. Pas de mots de passe.</t>
  </si>
  <si>
    <t>A partir de l'onglet "Recapitulation", on peut faire quelques graphiques.</t>
  </si>
  <si>
    <t>Om peut considérer que cette année est un galop d'essai.</t>
  </si>
  <si>
    <t>n'est pas le cas pour l'annexe 1, où j'ai dû resaisir le nombre de grives en listant tous les échelons de poids.</t>
  </si>
  <si>
    <t>Pour l'année prochaine, on prévoiera un tableau de saisie unique qui viendra alimenter tous les tableaux de calcul.</t>
  </si>
  <si>
    <t>Compte tenu de la mauvaise volonté de la quasi-totalité des membres, je serais partisan de monter un panel d'observateurs: ceux de cette</t>
  </si>
  <si>
    <t xml:space="preserve">En ce qui concerne la saisie des données, j'ai bâti ces tableaux à l'arrache, normalement, on ne devrait saisir qu'une seule fois. Ce qui </t>
  </si>
  <si>
    <t>année + certains que l'on pourrait décider à se joindre aux autres.</t>
  </si>
  <si>
    <t>Besoin de renseignements complémentaires:</t>
  </si>
  <si>
    <t>Tél.:</t>
  </si>
  <si>
    <t>Mail:</t>
  </si>
  <si>
    <t>04 86 37 77 74</t>
  </si>
  <si>
    <t>rguerin47@aol.com</t>
  </si>
</sst>
</file>

<file path=xl/styles.xml><?xml version="1.0" encoding="utf-8"?>
<styleSheet xmlns="http://schemas.openxmlformats.org/spreadsheetml/2006/main">
  <fonts count="3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i/>
      <sz val="8"/>
      <color rgb="FF0070C0"/>
      <name val="Arial"/>
      <family val="2"/>
    </font>
    <font>
      <sz val="12"/>
      <color rgb="FFFF0000"/>
      <name val="Arial"/>
      <family val="2"/>
    </font>
    <font>
      <sz val="12"/>
      <color rgb="FF7030A0"/>
      <name val="Arial"/>
      <family val="2"/>
    </font>
    <font>
      <b/>
      <sz val="10"/>
      <color rgb="FFFF0000"/>
      <name val="Arial"/>
      <family val="2"/>
    </font>
    <font>
      <b/>
      <sz val="10"/>
      <color rgb="FF7030A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8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1"/>
      <color theme="3" tint="-0.249977111117893"/>
      <name val="Arial"/>
      <family val="2"/>
    </font>
    <font>
      <sz val="11"/>
      <color theme="6" tint="-0.249977111117893"/>
      <name val="Arial"/>
      <family val="2"/>
    </font>
    <font>
      <b/>
      <sz val="11"/>
      <color theme="6" tint="-0.249977111117893"/>
      <name val="Arial"/>
      <family val="2"/>
    </font>
    <font>
      <b/>
      <sz val="11"/>
      <color theme="3" tint="-0.249977111117893"/>
      <name val="Arial"/>
      <family val="2"/>
    </font>
    <font>
      <sz val="11"/>
      <color theme="9" tint="-0.499984740745262"/>
      <name val="Arial"/>
      <family val="2"/>
    </font>
    <font>
      <b/>
      <sz val="11"/>
      <color theme="9" tint="-0.499984740745262"/>
      <name val="Arial"/>
      <family val="2"/>
    </font>
    <font>
      <b/>
      <sz val="11"/>
      <color theme="5" tint="-0.249977111117893"/>
      <name val="Arial"/>
      <family val="2"/>
    </font>
    <font>
      <sz val="11"/>
      <color theme="5" tint="-0.249977111117893"/>
      <name val="Arial"/>
      <family val="2"/>
    </font>
    <font>
      <i/>
      <sz val="8"/>
      <color theme="1"/>
      <name val="Arial"/>
      <family val="2"/>
    </font>
    <font>
      <b/>
      <i/>
      <sz val="9"/>
      <color theme="1"/>
      <name val="Arial"/>
      <family val="2"/>
    </font>
    <font>
      <i/>
      <sz val="8"/>
      <color theme="6" tint="-0.249977111117893"/>
      <name val="Arial"/>
      <family val="2"/>
    </font>
    <font>
      <i/>
      <sz val="8"/>
      <color rgb="FFFF0000"/>
      <name val="Arial"/>
      <family val="2"/>
    </font>
    <font>
      <sz val="11"/>
      <color theme="6" tint="-0.499984740745262"/>
      <name val="Arial"/>
      <family val="2"/>
    </font>
    <font>
      <b/>
      <sz val="11"/>
      <color theme="6" tint="-0.499984740745262"/>
      <name val="Arial"/>
      <family val="2"/>
    </font>
    <font>
      <i/>
      <sz val="8"/>
      <color theme="6" tint="-0.499984740745262"/>
      <name val="Arial"/>
      <family val="2"/>
    </font>
    <font>
      <sz val="26"/>
      <color theme="1"/>
      <name val="Arial"/>
      <family val="2"/>
    </font>
    <font>
      <sz val="20"/>
      <color theme="1"/>
      <name val="Arial"/>
      <family val="2"/>
    </font>
    <font>
      <i/>
      <sz val="8"/>
      <color theme="8" tint="-0.249977111117893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dashed">
        <color auto="1"/>
      </right>
      <top/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medium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1">
    <xf numFmtId="0" fontId="0" fillId="0" borderId="0" xfId="0"/>
    <xf numFmtId="0" fontId="1" fillId="0" borderId="0" xfId="0" applyFont="1"/>
    <xf numFmtId="0" fontId="3" fillId="0" borderId="0" xfId="0" applyFont="1"/>
    <xf numFmtId="2" fontId="4" fillId="0" borderId="6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 vertical="center"/>
    </xf>
    <xf numFmtId="2" fontId="5" fillId="0" borderId="0" xfId="0" applyNumberFormat="1" applyFont="1"/>
    <xf numFmtId="2" fontId="4" fillId="0" borderId="11" xfId="0" applyNumberFormat="1" applyFont="1" applyBorder="1" applyAlignment="1">
      <alignment horizontal="center" vertical="center"/>
    </xf>
    <xf numFmtId="1" fontId="5" fillId="0" borderId="12" xfId="0" applyNumberFormat="1" applyFont="1" applyBorder="1"/>
    <xf numFmtId="2" fontId="4" fillId="0" borderId="11" xfId="0" applyNumberFormat="1" applyFont="1" applyBorder="1" applyAlignment="1">
      <alignment horizontal="center"/>
    </xf>
    <xf numFmtId="1" fontId="1" fillId="2" borderId="10" xfId="0" applyNumberFormat="1" applyFont="1" applyFill="1" applyBorder="1"/>
    <xf numFmtId="1" fontId="5" fillId="2" borderId="3" xfId="0" applyNumberFormat="1" applyFont="1" applyFill="1" applyBorder="1"/>
    <xf numFmtId="0" fontId="5" fillId="0" borderId="0" xfId="0" applyFont="1"/>
    <xf numFmtId="2" fontId="6" fillId="0" borderId="9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left"/>
    </xf>
    <xf numFmtId="2" fontId="7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7" xfId="0" applyFont="1" applyBorder="1"/>
    <xf numFmtId="1" fontId="5" fillId="0" borderId="13" xfId="0" applyNumberFormat="1" applyFont="1" applyBorder="1"/>
    <xf numFmtId="1" fontId="5" fillId="0" borderId="14" xfId="0" applyNumberFormat="1" applyFont="1" applyBorder="1"/>
    <xf numFmtId="1" fontId="5" fillId="0" borderId="15" xfId="0" applyNumberFormat="1" applyFont="1" applyBorder="1"/>
    <xf numFmtId="0" fontId="1" fillId="0" borderId="16" xfId="0" applyFont="1" applyBorder="1"/>
    <xf numFmtId="1" fontId="5" fillId="0" borderId="16" xfId="0" applyNumberFormat="1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5" fillId="2" borderId="5" xfId="0" applyNumberFormat="1" applyFont="1" applyFill="1" applyBorder="1" applyProtection="1">
      <protection locked="0"/>
    </xf>
    <xf numFmtId="1" fontId="5" fillId="2" borderId="2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13" fillId="0" borderId="0" xfId="0" applyFont="1" applyAlignment="1">
      <alignment horizontal="center"/>
    </xf>
    <xf numFmtId="0" fontId="16" fillId="0" borderId="0" xfId="0" applyFont="1"/>
    <xf numFmtId="0" fontId="20" fillId="0" borderId="0" xfId="0" applyFont="1"/>
    <xf numFmtId="0" fontId="21" fillId="0" borderId="0" xfId="0" applyFont="1"/>
    <xf numFmtId="0" fontId="16" fillId="0" borderId="38" xfId="0" applyFont="1" applyBorder="1"/>
    <xf numFmtId="0" fontId="16" fillId="0" borderId="16" xfId="0" applyFont="1" applyBorder="1"/>
    <xf numFmtId="0" fontId="16" fillId="0" borderId="39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42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1" fontId="13" fillId="0" borderId="1" xfId="0" applyNumberFormat="1" applyFont="1" applyBorder="1"/>
    <xf numFmtId="1" fontId="13" fillId="0" borderId="26" xfId="0" applyNumberFormat="1" applyFont="1" applyBorder="1"/>
    <xf numFmtId="0" fontId="1" fillId="0" borderId="38" xfId="0" applyFont="1" applyBorder="1"/>
    <xf numFmtId="0" fontId="13" fillId="0" borderId="16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21" fillId="0" borderId="38" xfId="0" applyFont="1" applyBorder="1"/>
    <xf numFmtId="0" fontId="22" fillId="0" borderId="16" xfId="0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24" fillId="0" borderId="38" xfId="0" applyFont="1" applyBorder="1"/>
    <xf numFmtId="0" fontId="25" fillId="0" borderId="16" xfId="0" applyFont="1" applyBorder="1" applyAlignment="1">
      <alignment horizontal="center"/>
    </xf>
    <xf numFmtId="0" fontId="24" fillId="0" borderId="39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42" xfId="0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43" xfId="0" applyFont="1" applyBorder="1" applyAlignment="1">
      <alignment horizontal="center"/>
    </xf>
    <xf numFmtId="1" fontId="25" fillId="0" borderId="26" xfId="0" applyNumberFormat="1" applyFont="1" applyBorder="1"/>
    <xf numFmtId="1" fontId="25" fillId="0" borderId="1" xfId="0" applyNumberFormat="1" applyFont="1" applyBorder="1"/>
    <xf numFmtId="0" fontId="24" fillId="0" borderId="32" xfId="0" applyFont="1" applyBorder="1"/>
    <xf numFmtId="0" fontId="24" fillId="0" borderId="33" xfId="0" applyFont="1" applyBorder="1"/>
    <xf numFmtId="0" fontId="24" fillId="0" borderId="34" xfId="0" applyFont="1" applyBorder="1"/>
    <xf numFmtId="0" fontId="24" fillId="0" borderId="35" xfId="0" applyFont="1" applyBorder="1"/>
    <xf numFmtId="0" fontId="24" fillId="0" borderId="36" xfId="0" applyFont="1" applyBorder="1"/>
    <xf numFmtId="0" fontId="24" fillId="0" borderId="37" xfId="0" applyFont="1" applyBorder="1"/>
    <xf numFmtId="1" fontId="15" fillId="0" borderId="26" xfId="0" applyNumberFormat="1" applyFont="1" applyBorder="1"/>
    <xf numFmtId="1" fontId="15" fillId="0" borderId="1" xfId="0" applyNumberFormat="1" applyFont="1" applyBorder="1"/>
    <xf numFmtId="1" fontId="22" fillId="0" borderId="26" xfId="0" applyNumberFormat="1" applyFont="1" applyBorder="1"/>
    <xf numFmtId="1" fontId="22" fillId="0" borderId="1" xfId="0" applyNumberFormat="1" applyFont="1" applyBorder="1"/>
    <xf numFmtId="0" fontId="13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3" fillId="0" borderId="44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13" fillId="0" borderId="41" xfId="0" applyFont="1" applyBorder="1" applyAlignment="1">
      <alignment horizontal="center"/>
    </xf>
    <xf numFmtId="0" fontId="1" fillId="0" borderId="48" xfId="0" applyFont="1" applyBorder="1"/>
    <xf numFmtId="0" fontId="1" fillId="0" borderId="49" xfId="0" applyFont="1" applyBorder="1"/>
    <xf numFmtId="0" fontId="16" fillId="0" borderId="48" xfId="0" applyFont="1" applyBorder="1"/>
    <xf numFmtId="0" fontId="16" fillId="0" borderId="49" xfId="0" applyFont="1" applyBorder="1"/>
    <xf numFmtId="1" fontId="15" fillId="0" borderId="47" xfId="0" applyNumberFormat="1" applyFont="1" applyBorder="1"/>
    <xf numFmtId="1" fontId="13" fillId="0" borderId="47" xfId="0" applyNumberFormat="1" applyFont="1" applyBorder="1"/>
    <xf numFmtId="1" fontId="22" fillId="0" borderId="47" xfId="0" applyNumberFormat="1" applyFont="1" applyBorder="1"/>
    <xf numFmtId="0" fontId="21" fillId="0" borderId="48" xfId="0" applyFont="1" applyBorder="1"/>
    <xf numFmtId="0" fontId="21" fillId="0" borderId="49" xfId="0" applyFont="1" applyBorder="1"/>
    <xf numFmtId="1" fontId="26" fillId="0" borderId="47" xfId="0" applyNumberFormat="1" applyFont="1" applyBorder="1"/>
    <xf numFmtId="0" fontId="27" fillId="0" borderId="48" xfId="0" applyFont="1" applyBorder="1"/>
    <xf numFmtId="0" fontId="27" fillId="0" borderId="49" xfId="0" applyFont="1" applyBorder="1"/>
    <xf numFmtId="0" fontId="16" fillId="0" borderId="16" xfId="0" applyFont="1" applyBorder="1" applyAlignment="1">
      <alignment horizontal="center"/>
    </xf>
    <xf numFmtId="0" fontId="16" fillId="0" borderId="50" xfId="0" applyFont="1" applyBorder="1"/>
    <xf numFmtId="0" fontId="1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28" fillId="0" borderId="0" xfId="0" applyFont="1"/>
    <xf numFmtId="0" fontId="27" fillId="0" borderId="38" xfId="0" applyFont="1" applyBorder="1"/>
    <xf numFmtId="0" fontId="27" fillId="0" borderId="39" xfId="0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1" fontId="16" fillId="3" borderId="32" xfId="0" applyNumberFormat="1" applyFont="1" applyFill="1" applyBorder="1" applyProtection="1">
      <protection locked="0"/>
    </xf>
    <xf numFmtId="1" fontId="16" fillId="3" borderId="33" xfId="0" applyNumberFormat="1" applyFont="1" applyFill="1" applyBorder="1" applyProtection="1">
      <protection locked="0"/>
    </xf>
    <xf numFmtId="0" fontId="16" fillId="3" borderId="33" xfId="0" applyFont="1" applyFill="1" applyBorder="1" applyProtection="1">
      <protection locked="0"/>
    </xf>
    <xf numFmtId="0" fontId="16" fillId="3" borderId="32" xfId="0" applyFont="1" applyFill="1" applyBorder="1" applyProtection="1">
      <protection locked="0"/>
    </xf>
    <xf numFmtId="0" fontId="16" fillId="3" borderId="35" xfId="0" applyFont="1" applyFill="1" applyBorder="1" applyProtection="1">
      <protection locked="0"/>
    </xf>
    <xf numFmtId="0" fontId="16" fillId="3" borderId="36" xfId="0" applyFont="1" applyFill="1" applyBorder="1" applyProtection="1">
      <protection locked="0"/>
    </xf>
    <xf numFmtId="0" fontId="1" fillId="3" borderId="32" xfId="0" applyFont="1" applyFill="1" applyBorder="1" applyProtection="1">
      <protection locked="0"/>
    </xf>
    <xf numFmtId="0" fontId="1" fillId="3" borderId="33" xfId="0" applyFont="1" applyFill="1" applyBorder="1" applyProtection="1">
      <protection locked="0"/>
    </xf>
    <xf numFmtId="0" fontId="21" fillId="3" borderId="32" xfId="0" applyFont="1" applyFill="1" applyBorder="1" applyProtection="1">
      <protection locked="0"/>
    </xf>
    <xf numFmtId="0" fontId="21" fillId="3" borderId="33" xfId="0" applyFont="1" applyFill="1" applyBorder="1" applyProtection="1">
      <protection locked="0"/>
    </xf>
    <xf numFmtId="0" fontId="21" fillId="3" borderId="35" xfId="0" applyFont="1" applyFill="1" applyBorder="1" applyProtection="1">
      <protection locked="0"/>
    </xf>
    <xf numFmtId="0" fontId="21" fillId="3" borderId="36" xfId="0" applyFont="1" applyFill="1" applyBorder="1" applyProtection="1">
      <protection locked="0"/>
    </xf>
    <xf numFmtId="1" fontId="30" fillId="3" borderId="28" xfId="0" applyNumberFormat="1" applyFont="1" applyFill="1" applyBorder="1" applyProtection="1">
      <protection locked="0"/>
    </xf>
    <xf numFmtId="0" fontId="1" fillId="0" borderId="0" xfId="0" applyFont="1" applyProtection="1"/>
    <xf numFmtId="0" fontId="13" fillId="0" borderId="26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center"/>
    </xf>
    <xf numFmtId="0" fontId="10" fillId="0" borderId="27" xfId="0" applyFont="1" applyBorder="1" applyAlignment="1" applyProtection="1">
      <alignment horizontal="center"/>
    </xf>
    <xf numFmtId="0" fontId="11" fillId="0" borderId="28" xfId="0" applyFont="1" applyBorder="1" applyAlignment="1" applyProtection="1">
      <alignment horizontal="center"/>
    </xf>
    <xf numFmtId="1" fontId="13" fillId="0" borderId="29" xfId="0" applyNumberFormat="1" applyFont="1" applyBorder="1" applyProtection="1"/>
    <xf numFmtId="1" fontId="1" fillId="0" borderId="29" xfId="0" applyNumberFormat="1" applyFont="1" applyBorder="1" applyProtection="1"/>
    <xf numFmtId="1" fontId="1" fillId="0" borderId="30" xfId="0" applyNumberFormat="1" applyFont="1" applyBorder="1" applyProtection="1"/>
    <xf numFmtId="0" fontId="10" fillId="0" borderId="28" xfId="0" applyFont="1" applyBorder="1" applyAlignment="1" applyProtection="1">
      <alignment horizontal="center"/>
    </xf>
    <xf numFmtId="0" fontId="10" fillId="0" borderId="31" xfId="0" applyFont="1" applyBorder="1" applyAlignment="1" applyProtection="1">
      <alignment horizontal="center"/>
    </xf>
    <xf numFmtId="1" fontId="13" fillId="0" borderId="2" xfId="0" applyNumberFormat="1" applyFont="1" applyBorder="1" applyProtection="1"/>
    <xf numFmtId="1" fontId="1" fillId="0" borderId="2" xfId="0" applyNumberFormat="1" applyFont="1" applyBorder="1" applyProtection="1"/>
    <xf numFmtId="1" fontId="1" fillId="0" borderId="3" xfId="0" applyNumberFormat="1" applyFont="1" applyBorder="1" applyProtection="1"/>
    <xf numFmtId="0" fontId="13" fillId="0" borderId="17" xfId="0" applyFont="1" applyBorder="1" applyAlignment="1" applyProtection="1">
      <alignment horizontal="center"/>
    </xf>
    <xf numFmtId="0" fontId="11" fillId="0" borderId="18" xfId="0" applyFont="1" applyBorder="1" applyAlignment="1" applyProtection="1">
      <alignment horizontal="center"/>
    </xf>
    <xf numFmtId="0" fontId="11" fillId="0" borderId="19" xfId="0" applyFont="1" applyBorder="1" applyAlignment="1" applyProtection="1">
      <alignment horizontal="center"/>
    </xf>
    <xf numFmtId="0" fontId="13" fillId="0" borderId="20" xfId="0" applyFont="1" applyBorder="1" applyAlignment="1" applyProtection="1">
      <alignment horizontal="center"/>
    </xf>
    <xf numFmtId="2" fontId="15" fillId="0" borderId="21" xfId="0" applyNumberFormat="1" applyFont="1" applyBorder="1" applyAlignment="1" applyProtection="1">
      <alignment horizontal="center"/>
    </xf>
    <xf numFmtId="2" fontId="11" fillId="0" borderId="21" xfId="0" applyNumberFormat="1" applyFont="1" applyBorder="1" applyAlignment="1" applyProtection="1">
      <alignment horizontal="center"/>
    </xf>
    <xf numFmtId="2" fontId="11" fillId="0" borderId="22" xfId="0" applyNumberFormat="1" applyFont="1" applyBorder="1" applyAlignment="1" applyProtection="1">
      <alignment horizontal="center"/>
    </xf>
    <xf numFmtId="0" fontId="1" fillId="0" borderId="20" xfId="0" applyFont="1" applyBorder="1" applyAlignment="1" applyProtection="1">
      <alignment horizontal="center"/>
    </xf>
    <xf numFmtId="2" fontId="1" fillId="0" borderId="21" xfId="0" applyNumberFormat="1" applyFont="1" applyBorder="1" applyProtection="1"/>
    <xf numFmtId="2" fontId="1" fillId="0" borderId="21" xfId="0" applyNumberFormat="1" applyFont="1" applyBorder="1" applyAlignment="1" applyProtection="1">
      <alignment horizontal="center"/>
    </xf>
    <xf numFmtId="2" fontId="1" fillId="0" borderId="22" xfId="0" applyNumberFormat="1" applyFont="1" applyBorder="1" applyAlignment="1" applyProtection="1">
      <alignment horizontal="center"/>
    </xf>
    <xf numFmtId="0" fontId="1" fillId="0" borderId="23" xfId="0" applyFont="1" applyBorder="1" applyAlignment="1" applyProtection="1">
      <alignment horizontal="center"/>
    </xf>
    <xf numFmtId="2" fontId="1" fillId="0" borderId="24" xfId="0" applyNumberFormat="1" applyFont="1" applyBorder="1" applyProtection="1"/>
    <xf numFmtId="2" fontId="1" fillId="0" borderId="24" xfId="0" applyNumberFormat="1" applyFont="1" applyBorder="1" applyAlignment="1" applyProtection="1">
      <alignment horizontal="center"/>
    </xf>
    <xf numFmtId="2" fontId="1" fillId="0" borderId="25" xfId="0" applyNumberFormat="1" applyFont="1" applyBorder="1" applyAlignment="1" applyProtection="1">
      <alignment horizontal="center"/>
    </xf>
    <xf numFmtId="0" fontId="11" fillId="0" borderId="21" xfId="0" applyFont="1" applyBorder="1" applyAlignment="1" applyProtection="1">
      <alignment horizontal="center"/>
    </xf>
    <xf numFmtId="0" fontId="11" fillId="0" borderId="22" xfId="0" applyFont="1" applyBorder="1" applyAlignment="1" applyProtection="1">
      <alignment horizontal="center"/>
    </xf>
    <xf numFmtId="2" fontId="15" fillId="0" borderId="21" xfId="0" applyNumberFormat="1" applyFont="1" applyBorder="1" applyProtection="1"/>
    <xf numFmtId="0" fontId="19" fillId="0" borderId="0" xfId="0" applyFont="1" applyProtection="1"/>
    <xf numFmtId="0" fontId="1" fillId="0" borderId="17" xfId="0" applyFont="1" applyBorder="1" applyProtection="1"/>
    <xf numFmtId="0" fontId="1" fillId="0" borderId="18" xfId="0" applyFont="1" applyBorder="1" applyProtection="1"/>
    <xf numFmtId="0" fontId="1" fillId="0" borderId="21" xfId="0" applyFont="1" applyBorder="1" applyProtection="1"/>
    <xf numFmtId="1" fontId="1" fillId="0" borderId="21" xfId="0" applyNumberFormat="1" applyFont="1" applyBorder="1" applyAlignment="1" applyProtection="1">
      <alignment horizontal="center"/>
    </xf>
    <xf numFmtId="1" fontId="16" fillId="0" borderId="21" xfId="0" applyNumberFormat="1" applyFont="1" applyBorder="1" applyAlignment="1" applyProtection="1">
      <alignment horizontal="center"/>
    </xf>
    <xf numFmtId="1" fontId="1" fillId="0" borderId="22" xfId="0" applyNumberFormat="1" applyFont="1" applyBorder="1" applyAlignment="1" applyProtection="1">
      <alignment horizontal="center"/>
    </xf>
    <xf numFmtId="1" fontId="15" fillId="0" borderId="21" xfId="0" applyNumberFormat="1" applyFont="1" applyBorder="1" applyAlignment="1" applyProtection="1">
      <alignment horizontal="center"/>
    </xf>
    <xf numFmtId="1" fontId="16" fillId="0" borderId="22" xfId="0" applyNumberFormat="1" applyFont="1" applyBorder="1" applyAlignment="1" applyProtection="1">
      <alignment horizontal="center"/>
    </xf>
    <xf numFmtId="0" fontId="1" fillId="0" borderId="24" xfId="0" applyFont="1" applyBorder="1" applyProtection="1"/>
    <xf numFmtId="1" fontId="1" fillId="0" borderId="24" xfId="0" applyNumberFormat="1" applyFont="1" applyBorder="1" applyAlignment="1" applyProtection="1">
      <alignment horizontal="center"/>
    </xf>
    <xf numFmtId="1" fontId="1" fillId="0" borderId="25" xfId="0" applyNumberFormat="1" applyFont="1" applyBorder="1" applyAlignment="1" applyProtection="1">
      <alignment horizontal="center"/>
    </xf>
    <xf numFmtId="1" fontId="11" fillId="0" borderId="21" xfId="0" applyNumberFormat="1" applyFont="1" applyBorder="1" applyAlignment="1" applyProtection="1">
      <alignment horizontal="center"/>
    </xf>
    <xf numFmtId="1" fontId="11" fillId="0" borderId="22" xfId="0" applyNumberFormat="1" applyFont="1" applyBorder="1" applyAlignment="1" applyProtection="1">
      <alignment horizontal="center"/>
    </xf>
    <xf numFmtId="1" fontId="15" fillId="0" borderId="22" xfId="0" applyNumberFormat="1" applyFont="1" applyBorder="1" applyAlignment="1" applyProtection="1">
      <alignment horizontal="center"/>
    </xf>
    <xf numFmtId="1" fontId="1" fillId="0" borderId="0" xfId="0" applyNumberFormat="1" applyFont="1" applyProtection="1"/>
    <xf numFmtId="1" fontId="16" fillId="0" borderId="24" xfId="0" applyNumberFormat="1" applyFont="1" applyBorder="1" applyAlignment="1" applyProtection="1">
      <alignment horizontal="center"/>
    </xf>
    <xf numFmtId="1" fontId="15" fillId="0" borderId="24" xfId="0" applyNumberFormat="1" applyFont="1" applyBorder="1" applyAlignment="1" applyProtection="1">
      <alignment horizontal="center"/>
    </xf>
    <xf numFmtId="1" fontId="11" fillId="0" borderId="18" xfId="0" applyNumberFormat="1" applyFont="1" applyBorder="1" applyAlignment="1" applyProtection="1">
      <alignment horizontal="center"/>
    </xf>
    <xf numFmtId="1" fontId="11" fillId="0" borderId="19" xfId="0" applyNumberFormat="1" applyFont="1" applyBorder="1" applyAlignment="1" applyProtection="1">
      <alignment horizontal="center"/>
    </xf>
    <xf numFmtId="0" fontId="16" fillId="0" borderId="0" xfId="0" applyFont="1" applyProtection="1"/>
    <xf numFmtId="0" fontId="15" fillId="0" borderId="0" xfId="0" applyFont="1" applyBorder="1" applyAlignment="1" applyProtection="1">
      <alignment horizontal="center"/>
    </xf>
    <xf numFmtId="49" fontId="15" fillId="0" borderId="0" xfId="0" applyNumberFormat="1" applyFont="1" applyBorder="1" applyAlignment="1" applyProtection="1">
      <alignment horizontal="center"/>
    </xf>
    <xf numFmtId="1" fontId="15" fillId="2" borderId="41" xfId="0" applyNumberFormat="1" applyFont="1" applyFill="1" applyBorder="1" applyAlignment="1" applyProtection="1">
      <alignment horizontal="center"/>
    </xf>
    <xf numFmtId="1" fontId="13" fillId="0" borderId="30" xfId="0" applyNumberFormat="1" applyFont="1" applyBorder="1" applyProtection="1"/>
    <xf numFmtId="10" fontId="13" fillId="0" borderId="29" xfId="0" applyNumberFormat="1" applyFont="1" applyBorder="1" applyProtection="1"/>
    <xf numFmtId="10" fontId="13" fillId="0" borderId="29" xfId="0" applyNumberFormat="1" applyFont="1" applyBorder="1" applyAlignment="1" applyProtection="1">
      <alignment horizontal="center"/>
    </xf>
    <xf numFmtId="10" fontId="13" fillId="0" borderId="30" xfId="0" applyNumberFormat="1" applyFont="1" applyBorder="1" applyAlignment="1" applyProtection="1">
      <alignment horizontal="center"/>
    </xf>
    <xf numFmtId="10" fontId="1" fillId="0" borderId="29" xfId="0" applyNumberFormat="1" applyFont="1" applyBorder="1" applyProtection="1"/>
    <xf numFmtId="10" fontId="1" fillId="0" borderId="29" xfId="0" applyNumberFormat="1" applyFont="1" applyBorder="1" applyAlignment="1" applyProtection="1">
      <alignment horizontal="center"/>
    </xf>
    <xf numFmtId="10" fontId="1" fillId="0" borderId="30" xfId="0" applyNumberFormat="1" applyFont="1" applyBorder="1" applyAlignment="1" applyProtection="1">
      <alignment horizontal="center"/>
    </xf>
    <xf numFmtId="10" fontId="1" fillId="0" borderId="2" xfId="0" applyNumberFormat="1" applyFont="1" applyBorder="1" applyProtection="1"/>
    <xf numFmtId="10" fontId="1" fillId="0" borderId="2" xfId="0" applyNumberFormat="1" applyFont="1" applyBorder="1" applyAlignment="1" applyProtection="1">
      <alignment horizontal="center"/>
    </xf>
    <xf numFmtId="10" fontId="1" fillId="0" borderId="3" xfId="0" applyNumberFormat="1" applyFont="1" applyBorder="1" applyAlignment="1" applyProtection="1">
      <alignment horizontal="center"/>
    </xf>
    <xf numFmtId="1" fontId="31" fillId="3" borderId="32" xfId="0" applyNumberFormat="1" applyFont="1" applyFill="1" applyBorder="1" applyProtection="1">
      <protection locked="0"/>
    </xf>
    <xf numFmtId="1" fontId="31" fillId="3" borderId="33" xfId="0" applyNumberFormat="1" applyFont="1" applyFill="1" applyBorder="1" applyProtection="1">
      <protection locked="0"/>
    </xf>
    <xf numFmtId="0" fontId="31" fillId="3" borderId="33" xfId="0" applyFont="1" applyFill="1" applyBorder="1" applyProtection="1">
      <protection locked="0"/>
    </xf>
    <xf numFmtId="0" fontId="31" fillId="3" borderId="32" xfId="0" applyFont="1" applyFill="1" applyBorder="1" applyProtection="1">
      <protection locked="0"/>
    </xf>
    <xf numFmtId="0" fontId="31" fillId="3" borderId="51" xfId="0" applyFont="1" applyFill="1" applyBorder="1" applyProtection="1">
      <protection locked="0"/>
    </xf>
    <xf numFmtId="0" fontId="31" fillId="3" borderId="52" xfId="0" applyFont="1" applyFill="1" applyBorder="1" applyProtection="1">
      <protection locked="0"/>
    </xf>
    <xf numFmtId="1" fontId="28" fillId="3" borderId="33" xfId="0" applyNumberFormat="1" applyFont="1" applyFill="1" applyBorder="1" applyProtection="1">
      <protection locked="0"/>
    </xf>
    <xf numFmtId="1" fontId="28" fillId="3" borderId="32" xfId="0" applyNumberFormat="1" applyFont="1" applyFill="1" applyBorder="1" applyProtection="1">
      <protection locked="0"/>
    </xf>
    <xf numFmtId="0" fontId="28" fillId="3" borderId="33" xfId="0" applyFont="1" applyFill="1" applyBorder="1" applyProtection="1">
      <protection locked="0"/>
    </xf>
    <xf numFmtId="0" fontId="28" fillId="3" borderId="32" xfId="0" applyFont="1" applyFill="1" applyBorder="1" applyProtection="1">
      <protection locked="0"/>
    </xf>
    <xf numFmtId="0" fontId="28" fillId="3" borderId="51" xfId="0" applyFont="1" applyFill="1" applyBorder="1" applyProtection="1">
      <protection locked="0"/>
    </xf>
    <xf numFmtId="0" fontId="28" fillId="3" borderId="52" xfId="0" applyFont="1" applyFill="1" applyBorder="1" applyProtection="1">
      <protection locked="0"/>
    </xf>
    <xf numFmtId="0" fontId="32" fillId="0" borderId="38" xfId="0" applyFont="1" applyBorder="1"/>
    <xf numFmtId="0" fontId="32" fillId="0" borderId="16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1" fontId="33" fillId="0" borderId="26" xfId="0" applyNumberFormat="1" applyFont="1" applyBorder="1"/>
    <xf numFmtId="1" fontId="33" fillId="0" borderId="1" xfId="0" applyNumberFormat="1" applyFont="1" applyBorder="1"/>
    <xf numFmtId="1" fontId="33" fillId="0" borderId="47" xfId="0" applyNumberFormat="1" applyFont="1" applyBorder="1"/>
    <xf numFmtId="0" fontId="32" fillId="0" borderId="39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42" xfId="0" applyFont="1" applyBorder="1" applyAlignment="1">
      <alignment horizontal="center"/>
    </xf>
    <xf numFmtId="1" fontId="34" fillId="3" borderId="32" xfId="0" applyNumberFormat="1" applyFont="1" applyFill="1" applyBorder="1" applyProtection="1">
      <protection locked="0"/>
    </xf>
    <xf numFmtId="1" fontId="34" fillId="3" borderId="33" xfId="0" applyNumberFormat="1" applyFont="1" applyFill="1" applyBorder="1" applyProtection="1">
      <protection locked="0"/>
    </xf>
    <xf numFmtId="0" fontId="34" fillId="3" borderId="33" xfId="0" applyFont="1" applyFill="1" applyBorder="1" applyProtection="1">
      <protection locked="0"/>
    </xf>
    <xf numFmtId="0" fontId="32" fillId="0" borderId="48" xfId="0" applyFont="1" applyBorder="1"/>
    <xf numFmtId="0" fontId="34" fillId="3" borderId="32" xfId="0" applyFont="1" applyFill="1" applyBorder="1" applyProtection="1">
      <protection locked="0"/>
    </xf>
    <xf numFmtId="0" fontId="32" fillId="0" borderId="40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43" xfId="0" applyFont="1" applyBorder="1" applyAlignment="1">
      <alignment horizontal="center"/>
    </xf>
    <xf numFmtId="0" fontId="34" fillId="3" borderId="51" xfId="0" applyFont="1" applyFill="1" applyBorder="1" applyProtection="1">
      <protection locked="0"/>
    </xf>
    <xf numFmtId="0" fontId="34" fillId="3" borderId="52" xfId="0" applyFont="1" applyFill="1" applyBorder="1" applyProtection="1">
      <protection locked="0"/>
    </xf>
    <xf numFmtId="0" fontId="32" fillId="0" borderId="49" xfId="0" applyFont="1" applyBorder="1"/>
    <xf numFmtId="1" fontId="30" fillId="3" borderId="33" xfId="0" applyNumberFormat="1" applyFont="1" applyFill="1" applyBorder="1" applyProtection="1">
      <protection locked="0"/>
    </xf>
    <xf numFmtId="0" fontId="30" fillId="3" borderId="33" xfId="0" applyFont="1" applyFill="1" applyBorder="1" applyProtection="1">
      <protection locked="0"/>
    </xf>
    <xf numFmtId="0" fontId="30" fillId="3" borderId="52" xfId="0" applyFont="1" applyFill="1" applyBorder="1" applyProtection="1">
      <protection locked="0"/>
    </xf>
    <xf numFmtId="1" fontId="30" fillId="3" borderId="32" xfId="0" applyNumberFormat="1" applyFont="1" applyFill="1" applyBorder="1" applyProtection="1">
      <protection locked="0"/>
    </xf>
    <xf numFmtId="0" fontId="30" fillId="3" borderId="32" xfId="0" applyFont="1" applyFill="1" applyBorder="1" applyProtection="1">
      <protection locked="0"/>
    </xf>
    <xf numFmtId="0" fontId="30" fillId="3" borderId="51" xfId="0" applyFont="1" applyFill="1" applyBorder="1" applyProtection="1">
      <protection locked="0"/>
    </xf>
    <xf numFmtId="2" fontId="13" fillId="0" borderId="41" xfId="0" applyNumberFormat="1" applyFont="1" applyBorder="1" applyAlignment="1">
      <alignment horizont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/>
    <xf numFmtId="2" fontId="13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2" fontId="28" fillId="0" borderId="0" xfId="0" applyNumberFormat="1" applyFont="1"/>
    <xf numFmtId="2" fontId="16" fillId="0" borderId="0" xfId="0" applyNumberFormat="1" applyFont="1" applyAlignment="1">
      <alignment horizontal="center"/>
    </xf>
    <xf numFmtId="2" fontId="21" fillId="0" borderId="0" xfId="0" applyNumberFormat="1" applyFont="1" applyAlignment="1">
      <alignment horizontal="center"/>
    </xf>
    <xf numFmtId="1" fontId="5" fillId="3" borderId="33" xfId="0" applyNumberFormat="1" applyFont="1" applyFill="1" applyBorder="1" applyProtection="1">
      <protection locked="0"/>
    </xf>
    <xf numFmtId="1" fontId="5" fillId="3" borderId="32" xfId="0" applyNumberFormat="1" applyFont="1" applyFill="1" applyBorder="1" applyProtection="1">
      <protection locked="0"/>
    </xf>
    <xf numFmtId="0" fontId="13" fillId="0" borderId="53" xfId="0" applyFont="1" applyBorder="1" applyAlignment="1">
      <alignment horizontal="center"/>
    </xf>
    <xf numFmtId="1" fontId="15" fillId="0" borderId="54" xfId="0" applyNumberFormat="1" applyFont="1" applyBorder="1"/>
    <xf numFmtId="0" fontId="16" fillId="3" borderId="55" xfId="0" applyFont="1" applyFill="1" applyBorder="1" applyProtection="1">
      <protection locked="0"/>
    </xf>
    <xf numFmtId="0" fontId="16" fillId="3" borderId="56" xfId="0" applyFont="1" applyFill="1" applyBorder="1" applyProtection="1">
      <protection locked="0"/>
    </xf>
    <xf numFmtId="1" fontId="13" fillId="0" borderId="54" xfId="0" applyNumberFormat="1" applyFont="1" applyBorder="1"/>
    <xf numFmtId="0" fontId="1" fillId="3" borderId="55" xfId="0" applyFont="1" applyFill="1" applyBorder="1" applyProtection="1">
      <protection locked="0"/>
    </xf>
    <xf numFmtId="1" fontId="22" fillId="0" borderId="54" xfId="0" applyNumberFormat="1" applyFont="1" applyBorder="1"/>
    <xf numFmtId="0" fontId="21" fillId="3" borderId="55" xfId="0" applyFont="1" applyFill="1" applyBorder="1" applyProtection="1">
      <protection locked="0"/>
    </xf>
    <xf numFmtId="0" fontId="21" fillId="3" borderId="56" xfId="0" applyFont="1" applyFill="1" applyBorder="1" applyProtection="1">
      <protection locked="0"/>
    </xf>
    <xf numFmtId="1" fontId="25" fillId="0" borderId="57" xfId="0" applyNumberFormat="1" applyFont="1" applyBorder="1"/>
    <xf numFmtId="0" fontId="24" fillId="0" borderId="55" xfId="0" applyFont="1" applyBorder="1"/>
    <xf numFmtId="0" fontId="24" fillId="0" borderId="56" xfId="0" applyFont="1" applyBorder="1"/>
    <xf numFmtId="0" fontId="28" fillId="3" borderId="55" xfId="0" applyFont="1" applyFill="1" applyBorder="1" applyProtection="1">
      <protection locked="0"/>
    </xf>
    <xf numFmtId="0" fontId="28" fillId="3" borderId="43" xfId="0" applyFont="1" applyFill="1" applyBorder="1" applyProtection="1">
      <protection locked="0"/>
    </xf>
    <xf numFmtId="0" fontId="34" fillId="3" borderId="55" xfId="0" applyFont="1" applyFill="1" applyBorder="1" applyProtection="1">
      <protection locked="0"/>
    </xf>
    <xf numFmtId="0" fontId="34" fillId="3" borderId="43" xfId="0" applyFont="1" applyFill="1" applyBorder="1" applyProtection="1">
      <protection locked="0"/>
    </xf>
    <xf numFmtId="1" fontId="16" fillId="0" borderId="48" xfId="0" applyNumberFormat="1" applyFont="1" applyBorder="1"/>
    <xf numFmtId="1" fontId="1" fillId="0" borderId="48" xfId="0" applyNumberFormat="1" applyFont="1" applyBorder="1"/>
    <xf numFmtId="1" fontId="32" fillId="0" borderId="48" xfId="0" applyNumberFormat="1" applyFont="1" applyBorder="1"/>
    <xf numFmtId="0" fontId="29" fillId="0" borderId="58" xfId="0" applyFont="1" applyBorder="1"/>
    <xf numFmtId="0" fontId="20" fillId="0" borderId="59" xfId="0" applyFont="1" applyBorder="1"/>
    <xf numFmtId="0" fontId="21" fillId="0" borderId="59" xfId="0" applyFont="1" applyBorder="1"/>
    <xf numFmtId="0" fontId="1" fillId="0" borderId="59" xfId="0" applyFont="1" applyBorder="1"/>
    <xf numFmtId="0" fontId="1" fillId="0" borderId="60" xfId="0" applyFont="1" applyBorder="1"/>
    <xf numFmtId="0" fontId="28" fillId="0" borderId="61" xfId="0" applyFont="1" applyBorder="1"/>
    <xf numFmtId="0" fontId="28" fillId="0" borderId="62" xfId="0" applyFont="1" applyBorder="1"/>
    <xf numFmtId="0" fontId="28" fillId="0" borderId="63" xfId="0" applyFont="1" applyBorder="1"/>
    <xf numFmtId="0" fontId="37" fillId="3" borderId="35" xfId="0" applyFont="1" applyFill="1" applyBorder="1" applyProtection="1">
      <protection locked="0"/>
    </xf>
    <xf numFmtId="0" fontId="37" fillId="3" borderId="36" xfId="0" applyFont="1" applyFill="1" applyBorder="1" applyProtection="1">
      <protection locked="0"/>
    </xf>
    <xf numFmtId="0" fontId="37" fillId="3" borderId="56" xfId="0" applyFont="1" applyFill="1" applyBorder="1" applyProtection="1">
      <protection locked="0"/>
    </xf>
    <xf numFmtId="1" fontId="5" fillId="0" borderId="0" xfId="0" applyNumberFormat="1" applyFont="1"/>
    <xf numFmtId="49" fontId="0" fillId="0" borderId="0" xfId="0" applyNumberFormat="1"/>
    <xf numFmtId="0" fontId="38" fillId="0" borderId="0" xfId="1"/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5" fillId="0" borderId="8" xfId="0" applyFont="1" applyBorder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0" fontId="18" fillId="0" borderId="8" xfId="0" applyFont="1" applyBorder="1" applyAlignment="1" applyProtection="1">
      <alignment horizontal="center"/>
    </xf>
    <xf numFmtId="0" fontId="15" fillId="0" borderId="18" xfId="0" applyFont="1" applyBorder="1" applyAlignment="1" applyProtection="1">
      <alignment horizontal="center"/>
    </xf>
    <xf numFmtId="0" fontId="15" fillId="0" borderId="19" xfId="0" applyFont="1" applyBorder="1" applyAlignment="1" applyProtection="1">
      <alignment horizontal="center"/>
    </xf>
    <xf numFmtId="1" fontId="15" fillId="0" borderId="18" xfId="0" applyNumberFormat="1" applyFont="1" applyBorder="1" applyAlignment="1" applyProtection="1">
      <alignment horizontal="center"/>
    </xf>
    <xf numFmtId="1" fontId="15" fillId="0" borderId="19" xfId="0" applyNumberFormat="1" applyFont="1" applyBorder="1" applyAlignment="1" applyProtection="1">
      <alignment horizontal="center"/>
    </xf>
    <xf numFmtId="0" fontId="15" fillId="0" borderId="50" xfId="0" applyFont="1" applyBorder="1" applyAlignment="1" applyProtection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guerin47@ao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activeCell="C22" sqref="C22"/>
    </sheetView>
  </sheetViews>
  <sheetFormatPr baseColWidth="10" defaultRowHeight="15"/>
  <sheetData>
    <row r="1" spans="1:11" ht="33">
      <c r="A1" s="276" t="s">
        <v>71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ht="25.5">
      <c r="A2" s="277" t="s">
        <v>72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</row>
    <row r="4" spans="1:11">
      <c r="A4" t="s">
        <v>73</v>
      </c>
    </row>
    <row r="5" spans="1:11">
      <c r="A5" t="s">
        <v>74</v>
      </c>
    </row>
    <row r="6" spans="1:11">
      <c r="A6" t="s">
        <v>75</v>
      </c>
    </row>
    <row r="8" spans="1:11">
      <c r="A8" t="s">
        <v>76</v>
      </c>
    </row>
    <row r="9" spans="1:11">
      <c r="A9" t="s">
        <v>80</v>
      </c>
    </row>
    <row r="10" spans="1:11">
      <c r="A10" t="s">
        <v>77</v>
      </c>
    </row>
    <row r="11" spans="1:11">
      <c r="A11" t="s">
        <v>78</v>
      </c>
    </row>
    <row r="13" spans="1:11">
      <c r="A13" t="s">
        <v>79</v>
      </c>
    </row>
    <row r="14" spans="1:11">
      <c r="A14" t="s">
        <v>81</v>
      </c>
    </row>
    <row r="16" spans="1:11">
      <c r="A16" t="s">
        <v>82</v>
      </c>
    </row>
    <row r="18" spans="1:2">
      <c r="A18" t="s">
        <v>83</v>
      </c>
      <c r="B18" s="274" t="s">
        <v>85</v>
      </c>
    </row>
    <row r="19" spans="1:2">
      <c r="A19" t="s">
        <v>84</v>
      </c>
      <c r="B19" s="275" t="s">
        <v>86</v>
      </c>
    </row>
  </sheetData>
  <mergeCells count="2">
    <mergeCell ref="A1:K1"/>
    <mergeCell ref="A2:K2"/>
  </mergeCells>
  <hyperlinks>
    <hyperlink ref="B19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Q50"/>
  <sheetViews>
    <sheetView workbookViewId="0">
      <selection activeCell="AP53" sqref="AP53"/>
    </sheetView>
  </sheetViews>
  <sheetFormatPr baseColWidth="10" defaultRowHeight="14.25"/>
  <cols>
    <col min="1" max="1" width="11.42578125" style="1" bestFit="1" customWidth="1"/>
    <col min="2" max="41" width="5.7109375" style="1" customWidth="1"/>
    <col min="42" max="42" width="9.28515625" style="1" bestFit="1" customWidth="1"/>
    <col min="43" max="43" width="10" style="1" bestFit="1" customWidth="1"/>
    <col min="44" max="16384" width="11.42578125" style="1"/>
  </cols>
  <sheetData>
    <row r="1" spans="1:43" s="2" customFormat="1" ht="24.75" customHeight="1" thickBot="1">
      <c r="A1" s="278" t="s">
        <v>3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278"/>
      <c r="AN1" s="278"/>
      <c r="AO1" s="278"/>
      <c r="AP1" s="15" t="s">
        <v>4</v>
      </c>
      <c r="AQ1" s="16" t="s">
        <v>5</v>
      </c>
    </row>
    <row r="2" spans="1:43" ht="15.75" customHeight="1" thickBot="1">
      <c r="A2" s="4"/>
      <c r="B2" s="23">
        <v>59</v>
      </c>
      <c r="C2" s="24">
        <v>60</v>
      </c>
      <c r="D2" s="24">
        <v>61</v>
      </c>
      <c r="E2" s="24">
        <v>62</v>
      </c>
      <c r="F2" s="24">
        <v>63</v>
      </c>
      <c r="G2" s="24">
        <v>64</v>
      </c>
      <c r="H2" s="24">
        <v>65</v>
      </c>
      <c r="I2" s="24">
        <v>66</v>
      </c>
      <c r="J2" s="24">
        <v>67</v>
      </c>
      <c r="K2" s="24">
        <v>68</v>
      </c>
      <c r="L2" s="24">
        <v>69</v>
      </c>
      <c r="M2" s="24">
        <v>70</v>
      </c>
      <c r="N2" s="24">
        <v>71</v>
      </c>
      <c r="O2" s="24">
        <v>72</v>
      </c>
      <c r="P2" s="24">
        <v>73</v>
      </c>
      <c r="Q2" s="24">
        <v>74</v>
      </c>
      <c r="R2" s="24">
        <v>75</v>
      </c>
      <c r="S2" s="24">
        <v>76</v>
      </c>
      <c r="T2" s="24">
        <v>77</v>
      </c>
      <c r="U2" s="24">
        <v>78</v>
      </c>
      <c r="V2" s="24">
        <v>79</v>
      </c>
      <c r="W2" s="24">
        <v>80</v>
      </c>
      <c r="X2" s="24">
        <v>84</v>
      </c>
      <c r="Y2" s="24">
        <v>86</v>
      </c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5"/>
      <c r="AP2" s="12">
        <f>IF(AP3&gt;0,MEDIAN(B2:AO2), " " )</f>
        <v>70.5</v>
      </c>
      <c r="AQ2" s="14">
        <f>IF(AP3&gt;0,AP4/AP3," ")</f>
        <v>69.305785123966942</v>
      </c>
    </row>
    <row r="3" spans="1:43" ht="15.75" customHeight="1" thickBot="1">
      <c r="A3" s="6" t="s">
        <v>0</v>
      </c>
      <c r="B3" s="26">
        <v>3</v>
      </c>
      <c r="C3" s="27">
        <v>3</v>
      </c>
      <c r="D3" s="27">
        <v>4</v>
      </c>
      <c r="E3" s="27">
        <v>5</v>
      </c>
      <c r="F3" s="27">
        <v>12</v>
      </c>
      <c r="G3" s="27">
        <v>12</v>
      </c>
      <c r="H3" s="27">
        <v>21</v>
      </c>
      <c r="I3" s="27">
        <v>9</v>
      </c>
      <c r="J3" s="27">
        <v>19</v>
      </c>
      <c r="K3" s="27">
        <v>19</v>
      </c>
      <c r="L3" s="27">
        <v>24</v>
      </c>
      <c r="M3" s="27">
        <v>17</v>
      </c>
      <c r="N3" s="27">
        <v>18</v>
      </c>
      <c r="O3" s="27">
        <v>20</v>
      </c>
      <c r="P3" s="27">
        <v>16</v>
      </c>
      <c r="Q3" s="27">
        <v>11</v>
      </c>
      <c r="R3" s="27">
        <v>5</v>
      </c>
      <c r="S3" s="27">
        <v>3</v>
      </c>
      <c r="T3" s="27">
        <v>4</v>
      </c>
      <c r="U3" s="27">
        <v>7</v>
      </c>
      <c r="V3" s="27">
        <v>4</v>
      </c>
      <c r="W3" s="27">
        <v>3</v>
      </c>
      <c r="X3" s="27">
        <v>2</v>
      </c>
      <c r="Y3" s="27">
        <v>1</v>
      </c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8"/>
      <c r="AP3" s="13">
        <f>SUM(B3:AO3)</f>
        <v>242</v>
      </c>
    </row>
    <row r="4" spans="1:43" ht="15.75" customHeight="1" thickBot="1">
      <c r="A4" s="6"/>
      <c r="B4" s="7">
        <f>B2*B3</f>
        <v>177</v>
      </c>
      <c r="C4" s="7">
        <f t="shared" ref="C4:AO4" si="0">C2*C3</f>
        <v>180</v>
      </c>
      <c r="D4" s="7">
        <f t="shared" si="0"/>
        <v>244</v>
      </c>
      <c r="E4" s="7">
        <f t="shared" si="0"/>
        <v>310</v>
      </c>
      <c r="F4" s="7">
        <f t="shared" si="0"/>
        <v>756</v>
      </c>
      <c r="G4" s="7">
        <f t="shared" si="0"/>
        <v>768</v>
      </c>
      <c r="H4" s="7">
        <f t="shared" si="0"/>
        <v>1365</v>
      </c>
      <c r="I4" s="7">
        <f t="shared" si="0"/>
        <v>594</v>
      </c>
      <c r="J4" s="7">
        <f t="shared" si="0"/>
        <v>1273</v>
      </c>
      <c r="K4" s="7">
        <f t="shared" si="0"/>
        <v>1292</v>
      </c>
      <c r="L4" s="7">
        <f t="shared" si="0"/>
        <v>1656</v>
      </c>
      <c r="M4" s="7">
        <f t="shared" si="0"/>
        <v>1190</v>
      </c>
      <c r="N4" s="7">
        <f t="shared" si="0"/>
        <v>1278</v>
      </c>
      <c r="O4" s="7">
        <f t="shared" si="0"/>
        <v>1440</v>
      </c>
      <c r="P4" s="7">
        <f t="shared" si="0"/>
        <v>1168</v>
      </c>
      <c r="Q4" s="7">
        <f t="shared" si="0"/>
        <v>814</v>
      </c>
      <c r="R4" s="7">
        <f t="shared" si="0"/>
        <v>375</v>
      </c>
      <c r="S4" s="7">
        <f t="shared" si="0"/>
        <v>228</v>
      </c>
      <c r="T4" s="7">
        <f t="shared" si="0"/>
        <v>308</v>
      </c>
      <c r="U4" s="7">
        <f t="shared" si="0"/>
        <v>546</v>
      </c>
      <c r="V4" s="7">
        <f t="shared" si="0"/>
        <v>316</v>
      </c>
      <c r="W4" s="7">
        <f t="shared" si="0"/>
        <v>240</v>
      </c>
      <c r="X4" s="7">
        <f t="shared" si="0"/>
        <v>168</v>
      </c>
      <c r="Y4" s="7">
        <f t="shared" si="0"/>
        <v>86</v>
      </c>
      <c r="Z4" s="7">
        <f t="shared" si="0"/>
        <v>0</v>
      </c>
      <c r="AA4" s="7">
        <f t="shared" si="0"/>
        <v>0</v>
      </c>
      <c r="AB4" s="7">
        <f t="shared" si="0"/>
        <v>0</v>
      </c>
      <c r="AC4" s="7">
        <f t="shared" si="0"/>
        <v>0</v>
      </c>
      <c r="AD4" s="7">
        <f t="shared" si="0"/>
        <v>0</v>
      </c>
      <c r="AE4" s="7">
        <f t="shared" si="0"/>
        <v>0</v>
      </c>
      <c r="AF4" s="7">
        <f t="shared" si="0"/>
        <v>0</v>
      </c>
      <c r="AG4" s="7">
        <f t="shared" si="0"/>
        <v>0</v>
      </c>
      <c r="AH4" s="7">
        <f t="shared" si="0"/>
        <v>0</v>
      </c>
      <c r="AI4" s="7">
        <f t="shared" si="0"/>
        <v>0</v>
      </c>
      <c r="AJ4" s="7">
        <f t="shared" si="0"/>
        <v>0</v>
      </c>
      <c r="AK4" s="7">
        <f t="shared" si="0"/>
        <v>0</v>
      </c>
      <c r="AL4" s="7">
        <f t="shared" si="0"/>
        <v>0</v>
      </c>
      <c r="AM4" s="7">
        <f t="shared" si="0"/>
        <v>0</v>
      </c>
      <c r="AN4" s="7">
        <f t="shared" si="0"/>
        <v>0</v>
      </c>
      <c r="AO4" s="7">
        <f t="shared" si="0"/>
        <v>0</v>
      </c>
      <c r="AP4" s="5">
        <f>SUM(B4:AO4)</f>
        <v>16772</v>
      </c>
    </row>
    <row r="5" spans="1:43" ht="15.75" customHeight="1" thickBot="1">
      <c r="A5" s="3"/>
      <c r="B5" s="23">
        <v>61</v>
      </c>
      <c r="C5" s="24">
        <v>62</v>
      </c>
      <c r="D5" s="24">
        <v>63</v>
      </c>
      <c r="E5" s="24">
        <v>64</v>
      </c>
      <c r="F5" s="24">
        <v>65</v>
      </c>
      <c r="G5" s="24">
        <v>66</v>
      </c>
      <c r="H5" s="24">
        <v>67</v>
      </c>
      <c r="I5" s="24">
        <v>68</v>
      </c>
      <c r="J5" s="24">
        <v>69</v>
      </c>
      <c r="K5" s="24">
        <v>70</v>
      </c>
      <c r="L5" s="24">
        <v>71</v>
      </c>
      <c r="M5" s="24">
        <v>72</v>
      </c>
      <c r="N5" s="24">
        <v>73</v>
      </c>
      <c r="O5" s="24">
        <v>74</v>
      </c>
      <c r="P5" s="24">
        <v>75</v>
      </c>
      <c r="Q5" s="24">
        <v>76</v>
      </c>
      <c r="R5" s="24">
        <v>78</v>
      </c>
      <c r="S5" s="24">
        <v>79</v>
      </c>
      <c r="T5" s="24">
        <v>80</v>
      </c>
      <c r="U5" s="24">
        <v>81</v>
      </c>
      <c r="V5" s="24">
        <v>82</v>
      </c>
      <c r="W5" s="24">
        <v>89</v>
      </c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5"/>
      <c r="AP5" s="12">
        <f>IF(AP6&gt;0,MEDIAN(B5:AO5), " " )</f>
        <v>71.5</v>
      </c>
      <c r="AQ5" s="14">
        <f>IF(AP6&gt;0,AP7/AP6," ")</f>
        <v>69.851351351351354</v>
      </c>
    </row>
    <row r="6" spans="1:43" ht="15.75" customHeight="1" thickBot="1">
      <c r="A6" s="8" t="s">
        <v>1</v>
      </c>
      <c r="B6" s="26">
        <v>1</v>
      </c>
      <c r="C6" s="27">
        <v>2</v>
      </c>
      <c r="D6" s="27">
        <v>2</v>
      </c>
      <c r="E6" s="27">
        <v>5</v>
      </c>
      <c r="F6" s="27">
        <v>5</v>
      </c>
      <c r="G6" s="27">
        <v>4</v>
      </c>
      <c r="H6" s="27">
        <v>10</v>
      </c>
      <c r="I6" s="27">
        <v>6</v>
      </c>
      <c r="J6" s="27">
        <v>7</v>
      </c>
      <c r="K6" s="27">
        <v>1</v>
      </c>
      <c r="L6" s="27">
        <v>6</v>
      </c>
      <c r="M6" s="27">
        <v>7</v>
      </c>
      <c r="N6" s="27">
        <v>3</v>
      </c>
      <c r="O6" s="27">
        <v>5</v>
      </c>
      <c r="P6" s="27">
        <v>1</v>
      </c>
      <c r="Q6" s="27">
        <v>1</v>
      </c>
      <c r="R6" s="27">
        <v>1</v>
      </c>
      <c r="S6" s="27">
        <v>2</v>
      </c>
      <c r="T6" s="27">
        <v>2</v>
      </c>
      <c r="U6" s="27">
        <v>1</v>
      </c>
      <c r="V6" s="27">
        <v>1</v>
      </c>
      <c r="W6" s="27">
        <v>1</v>
      </c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8"/>
      <c r="AP6" s="13">
        <f>SUM(B6:AO6)</f>
        <v>74</v>
      </c>
    </row>
    <row r="7" spans="1:43" ht="15.75" customHeight="1" thickBot="1">
      <c r="A7" s="8"/>
      <c r="B7" s="7">
        <f>B5*B6</f>
        <v>61</v>
      </c>
      <c r="C7" s="7">
        <f t="shared" ref="C7" si="1">C5*C6</f>
        <v>124</v>
      </c>
      <c r="D7" s="7">
        <f t="shared" ref="D7" si="2">D5*D6</f>
        <v>126</v>
      </c>
      <c r="E7" s="7">
        <f t="shared" ref="E7" si="3">E5*E6</f>
        <v>320</v>
      </c>
      <c r="F7" s="7">
        <f t="shared" ref="F7" si="4">F5*F6</f>
        <v>325</v>
      </c>
      <c r="G7" s="7">
        <f t="shared" ref="G7" si="5">G5*G6</f>
        <v>264</v>
      </c>
      <c r="H7" s="7">
        <f t="shared" ref="H7" si="6">H5*H6</f>
        <v>670</v>
      </c>
      <c r="I7" s="7">
        <f t="shared" ref="I7" si="7">I5*I6</f>
        <v>408</v>
      </c>
      <c r="J7" s="7">
        <f t="shared" ref="J7" si="8">J5*J6</f>
        <v>483</v>
      </c>
      <c r="K7" s="7">
        <f t="shared" ref="K7" si="9">K5*K6</f>
        <v>70</v>
      </c>
      <c r="L7" s="7">
        <f t="shared" ref="L7" si="10">L5*L6</f>
        <v>426</v>
      </c>
      <c r="M7" s="7">
        <f t="shared" ref="M7" si="11">M5*M6</f>
        <v>504</v>
      </c>
      <c r="N7" s="7">
        <f t="shared" ref="N7" si="12">N5*N6</f>
        <v>219</v>
      </c>
      <c r="O7" s="7">
        <f t="shared" ref="O7" si="13">O5*O6</f>
        <v>370</v>
      </c>
      <c r="P7" s="7">
        <f t="shared" ref="P7" si="14">P5*P6</f>
        <v>75</v>
      </c>
      <c r="Q7" s="7">
        <f t="shared" ref="Q7" si="15">Q5*Q6</f>
        <v>76</v>
      </c>
      <c r="R7" s="7">
        <f t="shared" ref="R7" si="16">R5*R6</f>
        <v>78</v>
      </c>
      <c r="S7" s="7">
        <f t="shared" ref="S7" si="17">S5*S6</f>
        <v>158</v>
      </c>
      <c r="T7" s="7">
        <f t="shared" ref="T7" si="18">T5*T6</f>
        <v>160</v>
      </c>
      <c r="U7" s="7">
        <f t="shared" ref="U7" si="19">U5*U6</f>
        <v>81</v>
      </c>
      <c r="V7" s="7">
        <f t="shared" ref="V7" si="20">V5*V6</f>
        <v>82</v>
      </c>
      <c r="W7" s="7">
        <f t="shared" ref="W7" si="21">W5*W6</f>
        <v>89</v>
      </c>
      <c r="X7" s="7">
        <f t="shared" ref="X7" si="22">X5*X6</f>
        <v>0</v>
      </c>
      <c r="Y7" s="7">
        <f t="shared" ref="Y7" si="23">Y5*Y6</f>
        <v>0</v>
      </c>
      <c r="Z7" s="7">
        <f t="shared" ref="Z7" si="24">Z5*Z6</f>
        <v>0</v>
      </c>
      <c r="AA7" s="7">
        <f t="shared" ref="AA7" si="25">AA5*AA6</f>
        <v>0</v>
      </c>
      <c r="AB7" s="7">
        <f t="shared" ref="AB7" si="26">AB5*AB6</f>
        <v>0</v>
      </c>
      <c r="AC7" s="7">
        <f t="shared" ref="AC7" si="27">AC5*AC6</f>
        <v>0</v>
      </c>
      <c r="AD7" s="7">
        <f t="shared" ref="AD7" si="28">AD5*AD6</f>
        <v>0</v>
      </c>
      <c r="AE7" s="7">
        <f t="shared" ref="AE7" si="29">AE5*AE6</f>
        <v>0</v>
      </c>
      <c r="AF7" s="7">
        <f t="shared" ref="AF7" si="30">AF5*AF6</f>
        <v>0</v>
      </c>
      <c r="AG7" s="7">
        <f t="shared" ref="AG7" si="31">AG5*AG6</f>
        <v>0</v>
      </c>
      <c r="AH7" s="7">
        <f t="shared" ref="AH7" si="32">AH5*AH6</f>
        <v>0</v>
      </c>
      <c r="AI7" s="7">
        <f t="shared" ref="AI7" si="33">AI5*AI6</f>
        <v>0</v>
      </c>
      <c r="AJ7" s="7">
        <f t="shared" ref="AJ7" si="34">AJ5*AJ6</f>
        <v>0</v>
      </c>
      <c r="AK7" s="7">
        <f t="shared" ref="AK7" si="35">AK5*AK6</f>
        <v>0</v>
      </c>
      <c r="AL7" s="7">
        <f t="shared" ref="AL7" si="36">AL5*AL6</f>
        <v>0</v>
      </c>
      <c r="AM7" s="7">
        <f t="shared" ref="AM7" si="37">AM5*AM6</f>
        <v>0</v>
      </c>
      <c r="AN7" s="7">
        <f t="shared" ref="AN7" si="38">AN5*AN6</f>
        <v>0</v>
      </c>
      <c r="AO7" s="7">
        <f t="shared" ref="AO7" si="39">AO5*AO6</f>
        <v>0</v>
      </c>
      <c r="AP7" s="5">
        <f>SUM(B7:AO7)</f>
        <v>5169</v>
      </c>
    </row>
    <row r="8" spans="1:43" ht="15.75" customHeight="1" thickBot="1">
      <c r="A8" s="3"/>
      <c r="B8" s="23">
        <v>58</v>
      </c>
      <c r="C8" s="24">
        <v>59</v>
      </c>
      <c r="D8" s="24">
        <v>62</v>
      </c>
      <c r="E8" s="24">
        <v>64</v>
      </c>
      <c r="F8" s="24">
        <v>65</v>
      </c>
      <c r="G8" s="24">
        <v>66</v>
      </c>
      <c r="H8" s="24">
        <v>67</v>
      </c>
      <c r="I8" s="24">
        <v>68</v>
      </c>
      <c r="J8" s="24">
        <v>69</v>
      </c>
      <c r="K8" s="24">
        <v>70</v>
      </c>
      <c r="L8" s="24">
        <v>71</v>
      </c>
      <c r="M8" s="24">
        <v>72</v>
      </c>
      <c r="N8" s="24">
        <v>73</v>
      </c>
      <c r="O8" s="24">
        <v>74</v>
      </c>
      <c r="P8" s="24">
        <v>75</v>
      </c>
      <c r="Q8" s="24">
        <v>76</v>
      </c>
      <c r="R8" s="24">
        <v>77</v>
      </c>
      <c r="S8" s="24">
        <v>78</v>
      </c>
      <c r="T8" s="24">
        <v>79</v>
      </c>
      <c r="U8" s="24">
        <v>81</v>
      </c>
      <c r="V8" s="24">
        <v>82</v>
      </c>
      <c r="W8" s="24">
        <v>89</v>
      </c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5"/>
      <c r="AP8" s="12">
        <f>IF(AP9&gt;0,MEDIAN(B8:AO8), " " )</f>
        <v>71.5</v>
      </c>
      <c r="AQ8" s="14">
        <f>IF(AP9&gt;0,AP10/AP9," ")</f>
        <v>71.457627118644069</v>
      </c>
    </row>
    <row r="9" spans="1:43" ht="15.75" customHeight="1" thickBot="1">
      <c r="A9" s="8" t="s">
        <v>13</v>
      </c>
      <c r="B9" s="26">
        <v>1</v>
      </c>
      <c r="C9" s="27">
        <v>1</v>
      </c>
      <c r="D9" s="27">
        <v>1</v>
      </c>
      <c r="E9" s="27">
        <v>1</v>
      </c>
      <c r="F9" s="27">
        <v>1</v>
      </c>
      <c r="G9" s="27">
        <v>4</v>
      </c>
      <c r="H9" s="27">
        <v>6</v>
      </c>
      <c r="I9" s="27">
        <v>7</v>
      </c>
      <c r="J9" s="27">
        <v>1</v>
      </c>
      <c r="K9" s="27">
        <v>3</v>
      </c>
      <c r="L9" s="27">
        <v>4</v>
      </c>
      <c r="M9" s="27">
        <v>5</v>
      </c>
      <c r="N9" s="27">
        <v>3</v>
      </c>
      <c r="O9" s="27">
        <v>3</v>
      </c>
      <c r="P9" s="27">
        <v>7</v>
      </c>
      <c r="Q9" s="27">
        <v>2</v>
      </c>
      <c r="R9" s="27">
        <v>2</v>
      </c>
      <c r="S9" s="27">
        <v>1</v>
      </c>
      <c r="T9" s="27">
        <v>1</v>
      </c>
      <c r="U9" s="27">
        <v>3</v>
      </c>
      <c r="V9" s="27">
        <v>1</v>
      </c>
      <c r="W9" s="27">
        <v>1</v>
      </c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8"/>
      <c r="AP9" s="13">
        <f>SUM(B9:AO9)</f>
        <v>59</v>
      </c>
    </row>
    <row r="10" spans="1:43" ht="15.75" customHeight="1" thickBot="1">
      <c r="A10" s="8"/>
      <c r="B10" s="7">
        <f>B8*B9</f>
        <v>58</v>
      </c>
      <c r="C10" s="7">
        <f t="shared" ref="C10" si="40">C8*C9</f>
        <v>59</v>
      </c>
      <c r="D10" s="7">
        <f t="shared" ref="D10" si="41">D8*D9</f>
        <v>62</v>
      </c>
      <c r="E10" s="7">
        <f t="shared" ref="E10" si="42">E8*E9</f>
        <v>64</v>
      </c>
      <c r="F10" s="7">
        <f t="shared" ref="F10" si="43">F8*F9</f>
        <v>65</v>
      </c>
      <c r="G10" s="7">
        <f t="shared" ref="G10" si="44">G8*G9</f>
        <v>264</v>
      </c>
      <c r="H10" s="7">
        <f t="shared" ref="H10" si="45">H8*H9</f>
        <v>402</v>
      </c>
      <c r="I10" s="7">
        <f t="shared" ref="I10" si="46">I8*I9</f>
        <v>476</v>
      </c>
      <c r="J10" s="7">
        <f t="shared" ref="J10" si="47">J8*J9</f>
        <v>69</v>
      </c>
      <c r="K10" s="7">
        <f t="shared" ref="K10" si="48">K8*K9</f>
        <v>210</v>
      </c>
      <c r="L10" s="7">
        <f t="shared" ref="L10" si="49">L8*L9</f>
        <v>284</v>
      </c>
      <c r="M10" s="7">
        <f t="shared" ref="M10" si="50">M8*M9</f>
        <v>360</v>
      </c>
      <c r="N10" s="7">
        <f t="shared" ref="N10" si="51">N8*N9</f>
        <v>219</v>
      </c>
      <c r="O10" s="7">
        <f t="shared" ref="O10" si="52">O8*O9</f>
        <v>222</v>
      </c>
      <c r="P10" s="7">
        <f t="shared" ref="P10" si="53">P8*P9</f>
        <v>525</v>
      </c>
      <c r="Q10" s="7">
        <f t="shared" ref="Q10" si="54">Q8*Q9</f>
        <v>152</v>
      </c>
      <c r="R10" s="7">
        <f t="shared" ref="R10" si="55">R8*R9</f>
        <v>154</v>
      </c>
      <c r="S10" s="7">
        <f t="shared" ref="S10" si="56">S8*S9</f>
        <v>78</v>
      </c>
      <c r="T10" s="7">
        <f t="shared" ref="T10" si="57">T8*T9</f>
        <v>79</v>
      </c>
      <c r="U10" s="7">
        <f t="shared" ref="U10" si="58">U8*U9</f>
        <v>243</v>
      </c>
      <c r="V10" s="7">
        <f t="shared" ref="V10" si="59">V8*V9</f>
        <v>82</v>
      </c>
      <c r="W10" s="7">
        <f t="shared" ref="W10" si="60">W8*W9</f>
        <v>89</v>
      </c>
      <c r="X10" s="7">
        <f t="shared" ref="X10" si="61">X8*X9</f>
        <v>0</v>
      </c>
      <c r="Y10" s="7">
        <f t="shared" ref="Y10" si="62">Y8*Y9</f>
        <v>0</v>
      </c>
      <c r="Z10" s="7">
        <f t="shared" ref="Z10" si="63">Z8*Z9</f>
        <v>0</v>
      </c>
      <c r="AA10" s="7">
        <f t="shared" ref="AA10" si="64">AA8*AA9</f>
        <v>0</v>
      </c>
      <c r="AB10" s="7">
        <f t="shared" ref="AB10" si="65">AB8*AB9</f>
        <v>0</v>
      </c>
      <c r="AC10" s="7">
        <f t="shared" ref="AC10" si="66">AC8*AC9</f>
        <v>0</v>
      </c>
      <c r="AD10" s="7">
        <f t="shared" ref="AD10" si="67">AD8*AD9</f>
        <v>0</v>
      </c>
      <c r="AE10" s="7">
        <f t="shared" ref="AE10" si="68">AE8*AE9</f>
        <v>0</v>
      </c>
      <c r="AF10" s="7">
        <f t="shared" ref="AF10" si="69">AF8*AF9</f>
        <v>0</v>
      </c>
      <c r="AG10" s="7">
        <f t="shared" ref="AG10" si="70">AG8*AG9</f>
        <v>0</v>
      </c>
      <c r="AH10" s="7">
        <f t="shared" ref="AH10" si="71">AH8*AH9</f>
        <v>0</v>
      </c>
      <c r="AI10" s="7">
        <f t="shared" ref="AI10" si="72">AI8*AI9</f>
        <v>0</v>
      </c>
      <c r="AJ10" s="7">
        <f t="shared" ref="AJ10" si="73">AJ8*AJ9</f>
        <v>0</v>
      </c>
      <c r="AK10" s="7">
        <f t="shared" ref="AK10" si="74">AK8*AK9</f>
        <v>0</v>
      </c>
      <c r="AL10" s="7">
        <f t="shared" ref="AL10" si="75">AL8*AL9</f>
        <v>0</v>
      </c>
      <c r="AM10" s="7">
        <f t="shared" ref="AM10" si="76">AM8*AM9</f>
        <v>0</v>
      </c>
      <c r="AN10" s="7">
        <f t="shared" ref="AN10" si="77">AN8*AN9</f>
        <v>0</v>
      </c>
      <c r="AO10" s="7">
        <f t="shared" ref="AO10" si="78">AO8*AO9</f>
        <v>0</v>
      </c>
      <c r="AP10" s="5">
        <f>SUM(B10:AO10)</f>
        <v>4216</v>
      </c>
    </row>
    <row r="11" spans="1:43" ht="15.75" customHeight="1" thickBot="1">
      <c r="A11" s="3"/>
      <c r="B11" s="24">
        <v>49</v>
      </c>
      <c r="C11" s="24">
        <v>58</v>
      </c>
      <c r="D11" s="24">
        <v>60</v>
      </c>
      <c r="E11" s="24">
        <v>61</v>
      </c>
      <c r="F11" s="23">
        <v>62</v>
      </c>
      <c r="G11" s="24">
        <v>63</v>
      </c>
      <c r="H11" s="24">
        <v>64</v>
      </c>
      <c r="I11" s="24">
        <v>65</v>
      </c>
      <c r="J11" s="24">
        <v>66</v>
      </c>
      <c r="K11" s="24">
        <v>67</v>
      </c>
      <c r="L11" s="24">
        <v>68</v>
      </c>
      <c r="M11" s="24">
        <v>69</v>
      </c>
      <c r="N11" s="24">
        <v>70</v>
      </c>
      <c r="O11" s="24">
        <v>71</v>
      </c>
      <c r="P11" s="24">
        <v>72</v>
      </c>
      <c r="Q11" s="24">
        <v>73</v>
      </c>
      <c r="R11" s="24">
        <v>74</v>
      </c>
      <c r="S11" s="24">
        <v>75</v>
      </c>
      <c r="T11" s="24">
        <v>76</v>
      </c>
      <c r="U11" s="24">
        <v>77</v>
      </c>
      <c r="V11" s="24">
        <v>78</v>
      </c>
      <c r="W11" s="24">
        <v>79</v>
      </c>
      <c r="X11" s="24">
        <v>81</v>
      </c>
      <c r="Y11" s="24">
        <v>82</v>
      </c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5"/>
      <c r="AP11" s="12">
        <f>IF(AP12&gt;0,MEDIAN(B11:AO11), " " )</f>
        <v>69.5</v>
      </c>
      <c r="AQ11" s="14">
        <f>IF(AP12&gt;0,AP13/AP12," ")</f>
        <v>68.815789473684205</v>
      </c>
    </row>
    <row r="12" spans="1:43" ht="15.75" customHeight="1" thickBot="1">
      <c r="A12" s="8" t="s">
        <v>2</v>
      </c>
      <c r="B12" s="27">
        <v>1</v>
      </c>
      <c r="C12" s="27">
        <v>4</v>
      </c>
      <c r="D12" s="27">
        <v>2</v>
      </c>
      <c r="E12" s="27">
        <v>3</v>
      </c>
      <c r="F12" s="26">
        <v>2</v>
      </c>
      <c r="G12" s="27">
        <v>1</v>
      </c>
      <c r="H12" s="27">
        <v>1</v>
      </c>
      <c r="I12" s="27">
        <v>7</v>
      </c>
      <c r="J12" s="27">
        <v>7</v>
      </c>
      <c r="K12" s="27">
        <v>4</v>
      </c>
      <c r="L12" s="27">
        <v>11</v>
      </c>
      <c r="M12" s="27">
        <v>1</v>
      </c>
      <c r="N12" s="27">
        <v>5</v>
      </c>
      <c r="O12" s="27">
        <v>2</v>
      </c>
      <c r="P12" s="27">
        <v>3</v>
      </c>
      <c r="Q12" s="27">
        <v>3</v>
      </c>
      <c r="R12" s="27">
        <v>2</v>
      </c>
      <c r="S12" s="27">
        <v>3</v>
      </c>
      <c r="T12" s="27">
        <v>4</v>
      </c>
      <c r="U12" s="27">
        <v>2</v>
      </c>
      <c r="V12" s="27">
        <v>2</v>
      </c>
      <c r="W12" s="27">
        <v>4</v>
      </c>
      <c r="X12" s="27">
        <v>1</v>
      </c>
      <c r="Y12" s="27">
        <v>1</v>
      </c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8"/>
      <c r="AP12" s="13">
        <f>SUM(B12:AO12)</f>
        <v>76</v>
      </c>
    </row>
    <row r="13" spans="1:43" ht="15.75" customHeight="1" thickBot="1">
      <c r="A13" s="8"/>
      <c r="B13" s="7">
        <f>B11*B12</f>
        <v>49</v>
      </c>
      <c r="C13" s="7">
        <f t="shared" ref="C13" si="79">C11*C12</f>
        <v>232</v>
      </c>
      <c r="D13" s="7">
        <f t="shared" ref="D13" si="80">D11*D12</f>
        <v>120</v>
      </c>
      <c r="E13" s="7">
        <f t="shared" ref="E13" si="81">E11*E12</f>
        <v>183</v>
      </c>
      <c r="F13" s="7">
        <f t="shared" ref="F13" si="82">F11*F12</f>
        <v>124</v>
      </c>
      <c r="G13" s="7">
        <f t="shared" ref="G13" si="83">G11*G12</f>
        <v>63</v>
      </c>
      <c r="H13" s="7">
        <f t="shared" ref="H13" si="84">H11*H12</f>
        <v>64</v>
      </c>
      <c r="I13" s="7">
        <f t="shared" ref="I13" si="85">I11*I12</f>
        <v>455</v>
      </c>
      <c r="J13" s="7">
        <f t="shared" ref="J13" si="86">J11*J12</f>
        <v>462</v>
      </c>
      <c r="K13" s="7">
        <f t="shared" ref="K13" si="87">K11*K12</f>
        <v>268</v>
      </c>
      <c r="L13" s="7">
        <f t="shared" ref="L13" si="88">L11*L12</f>
        <v>748</v>
      </c>
      <c r="M13" s="7">
        <f t="shared" ref="M13" si="89">M11*M12</f>
        <v>69</v>
      </c>
      <c r="N13" s="7">
        <f t="shared" ref="N13" si="90">N11*N12</f>
        <v>350</v>
      </c>
      <c r="O13" s="7">
        <f t="shared" ref="O13" si="91">O11*O12</f>
        <v>142</v>
      </c>
      <c r="P13" s="7">
        <f t="shared" ref="P13" si="92">P11*P12</f>
        <v>216</v>
      </c>
      <c r="Q13" s="7">
        <f t="shared" ref="Q13" si="93">Q11*Q12</f>
        <v>219</v>
      </c>
      <c r="R13" s="7">
        <f t="shared" ref="R13" si="94">R11*R12</f>
        <v>148</v>
      </c>
      <c r="S13" s="7">
        <f t="shared" ref="S13" si="95">S11*S12</f>
        <v>225</v>
      </c>
      <c r="T13" s="7">
        <f t="shared" ref="T13" si="96">T11*T12</f>
        <v>304</v>
      </c>
      <c r="U13" s="7">
        <f t="shared" ref="U13" si="97">U11*U12</f>
        <v>154</v>
      </c>
      <c r="V13" s="7">
        <f t="shared" ref="V13" si="98">V11*V12</f>
        <v>156</v>
      </c>
      <c r="W13" s="7">
        <f t="shared" ref="W13" si="99">W11*W12</f>
        <v>316</v>
      </c>
      <c r="X13" s="7">
        <f t="shared" ref="X13" si="100">X11*X12</f>
        <v>81</v>
      </c>
      <c r="Y13" s="7">
        <f t="shared" ref="Y13" si="101">Y11*Y12</f>
        <v>82</v>
      </c>
      <c r="Z13" s="7">
        <f t="shared" ref="Z13" si="102">Z11*Z12</f>
        <v>0</v>
      </c>
      <c r="AA13" s="7">
        <f t="shared" ref="AA13" si="103">AA11*AA12</f>
        <v>0</v>
      </c>
      <c r="AB13" s="7">
        <f t="shared" ref="AB13" si="104">AB11*AB12</f>
        <v>0</v>
      </c>
      <c r="AC13" s="7">
        <f t="shared" ref="AC13" si="105">AC11*AC12</f>
        <v>0</v>
      </c>
      <c r="AD13" s="7">
        <f t="shared" ref="AD13" si="106">AD11*AD12</f>
        <v>0</v>
      </c>
      <c r="AE13" s="7">
        <f t="shared" ref="AE13" si="107">AE11*AE12</f>
        <v>0</v>
      </c>
      <c r="AF13" s="7">
        <f t="shared" ref="AF13" si="108">AF11*AF12</f>
        <v>0</v>
      </c>
      <c r="AG13" s="7">
        <f t="shared" ref="AG13" si="109">AG11*AG12</f>
        <v>0</v>
      </c>
      <c r="AH13" s="7">
        <f t="shared" ref="AH13" si="110">AH11*AH12</f>
        <v>0</v>
      </c>
      <c r="AI13" s="7">
        <f t="shared" ref="AI13" si="111">AI11*AI12</f>
        <v>0</v>
      </c>
      <c r="AJ13" s="7">
        <f t="shared" ref="AJ13" si="112">AJ11*AJ12</f>
        <v>0</v>
      </c>
      <c r="AK13" s="7">
        <f t="shared" ref="AK13" si="113">AK11*AK12</f>
        <v>0</v>
      </c>
      <c r="AL13" s="7">
        <f t="shared" ref="AL13" si="114">AL11*AL12</f>
        <v>0</v>
      </c>
      <c r="AM13" s="7">
        <f t="shared" ref="AM13" si="115">AM11*AM12</f>
        <v>0</v>
      </c>
      <c r="AN13" s="7">
        <f t="shared" ref="AN13" si="116">AN11*AN12</f>
        <v>0</v>
      </c>
      <c r="AO13" s="7">
        <f t="shared" ref="AO13" si="117">AO11*AO12</f>
        <v>0</v>
      </c>
      <c r="AP13" s="5">
        <f>SUM(B13:AO13)</f>
        <v>5230</v>
      </c>
    </row>
    <row r="14" spans="1:43" ht="15.75" customHeight="1" thickBot="1">
      <c r="A14" s="3"/>
      <c r="B14" s="23">
        <v>59</v>
      </c>
      <c r="C14" s="24">
        <v>62</v>
      </c>
      <c r="D14" s="24">
        <v>63</v>
      </c>
      <c r="E14" s="24">
        <v>65</v>
      </c>
      <c r="F14" s="24">
        <v>66</v>
      </c>
      <c r="G14" s="24">
        <v>67</v>
      </c>
      <c r="H14" s="24">
        <v>68</v>
      </c>
      <c r="I14" s="24">
        <v>70</v>
      </c>
      <c r="J14" s="24">
        <v>71</v>
      </c>
      <c r="K14" s="24">
        <v>73</v>
      </c>
      <c r="L14" s="24">
        <v>75</v>
      </c>
      <c r="M14" s="24">
        <v>76</v>
      </c>
      <c r="N14" s="24">
        <v>77</v>
      </c>
      <c r="O14" s="24">
        <v>78</v>
      </c>
      <c r="P14" s="24">
        <v>79</v>
      </c>
      <c r="Q14" s="24">
        <v>89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5"/>
      <c r="AP14" s="12">
        <f>IF(AP15&gt;0,MEDIAN(B14:AO14), " " )</f>
        <v>70.5</v>
      </c>
      <c r="AQ14" s="14">
        <f>IF(AP15&gt;0,AP16/AP15," ")</f>
        <v>72.285714285714292</v>
      </c>
    </row>
    <row r="15" spans="1:43" ht="15.75" customHeight="1" thickBot="1">
      <c r="A15" s="8" t="s">
        <v>14</v>
      </c>
      <c r="B15" s="26">
        <v>1</v>
      </c>
      <c r="C15" s="27">
        <v>1</v>
      </c>
      <c r="D15" s="27">
        <v>1</v>
      </c>
      <c r="E15" s="27">
        <v>1</v>
      </c>
      <c r="F15" s="27">
        <v>1</v>
      </c>
      <c r="G15" s="27">
        <v>1</v>
      </c>
      <c r="H15" s="27">
        <v>1</v>
      </c>
      <c r="I15" s="27">
        <v>1</v>
      </c>
      <c r="J15" s="27">
        <v>1</v>
      </c>
      <c r="K15" s="27">
        <v>1</v>
      </c>
      <c r="L15" s="27">
        <v>4</v>
      </c>
      <c r="M15" s="27">
        <v>2</v>
      </c>
      <c r="N15" s="27">
        <v>1</v>
      </c>
      <c r="O15" s="27">
        <v>1</v>
      </c>
      <c r="P15" s="27">
        <v>2</v>
      </c>
      <c r="Q15" s="27">
        <v>1</v>
      </c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8"/>
      <c r="AP15" s="13">
        <f>SUM(B15:AO15)</f>
        <v>21</v>
      </c>
    </row>
    <row r="16" spans="1:43" ht="15.75" customHeight="1" thickBot="1">
      <c r="A16" s="17"/>
      <c r="B16" s="18">
        <f>B14*B15</f>
        <v>59</v>
      </c>
      <c r="C16" s="19">
        <f t="shared" ref="C16" si="118">C14*C15</f>
        <v>62</v>
      </c>
      <c r="D16" s="19">
        <f t="shared" ref="D16" si="119">D14*D15</f>
        <v>63</v>
      </c>
      <c r="E16" s="19">
        <f t="shared" ref="E16" si="120">E14*E15</f>
        <v>65</v>
      </c>
      <c r="F16" s="19">
        <f t="shared" ref="F16" si="121">F14*F15</f>
        <v>66</v>
      </c>
      <c r="G16" s="19">
        <f t="shared" ref="G16" si="122">G14*G15</f>
        <v>67</v>
      </c>
      <c r="H16" s="19">
        <f t="shared" ref="H16" si="123">H14*H15</f>
        <v>68</v>
      </c>
      <c r="I16" s="19">
        <f t="shared" ref="I16" si="124">I14*I15</f>
        <v>70</v>
      </c>
      <c r="J16" s="19">
        <f t="shared" ref="J16" si="125">J14*J15</f>
        <v>71</v>
      </c>
      <c r="K16" s="19">
        <f t="shared" ref="K16" si="126">K14*K15</f>
        <v>73</v>
      </c>
      <c r="L16" s="19">
        <f t="shared" ref="L16" si="127">L14*L15</f>
        <v>300</v>
      </c>
      <c r="M16" s="19">
        <f t="shared" ref="M16" si="128">M14*M15</f>
        <v>152</v>
      </c>
      <c r="N16" s="19">
        <f t="shared" ref="N16" si="129">N14*N15</f>
        <v>77</v>
      </c>
      <c r="O16" s="19">
        <f t="shared" ref="O16" si="130">O14*O15</f>
        <v>78</v>
      </c>
      <c r="P16" s="19">
        <f t="shared" ref="P16" si="131">P14*P15</f>
        <v>158</v>
      </c>
      <c r="Q16" s="19">
        <f t="shared" ref="Q16" si="132">Q14*Q15</f>
        <v>89</v>
      </c>
      <c r="R16" s="19">
        <f t="shared" ref="R16" si="133">R14*R15</f>
        <v>0</v>
      </c>
      <c r="S16" s="19">
        <f t="shared" ref="S16" si="134">S14*S15</f>
        <v>0</v>
      </c>
      <c r="T16" s="19">
        <f t="shared" ref="T16" si="135">T14*T15</f>
        <v>0</v>
      </c>
      <c r="U16" s="19">
        <f t="shared" ref="U16" si="136">U14*U15</f>
        <v>0</v>
      </c>
      <c r="V16" s="19">
        <f t="shared" ref="V16" si="137">V14*V15</f>
        <v>0</v>
      </c>
      <c r="W16" s="19">
        <f t="shared" ref="W16" si="138">W14*W15</f>
        <v>0</v>
      </c>
      <c r="X16" s="19">
        <f t="shared" ref="X16" si="139">X14*X15</f>
        <v>0</v>
      </c>
      <c r="Y16" s="19">
        <f t="shared" ref="Y16" si="140">Y14*Y15</f>
        <v>0</v>
      </c>
      <c r="Z16" s="19">
        <f t="shared" ref="Z16" si="141">Z14*Z15</f>
        <v>0</v>
      </c>
      <c r="AA16" s="19">
        <f t="shared" ref="AA16" si="142">AA14*AA15</f>
        <v>0</v>
      </c>
      <c r="AB16" s="19">
        <f t="shared" ref="AB16" si="143">AB14*AB15</f>
        <v>0</v>
      </c>
      <c r="AC16" s="19">
        <f t="shared" ref="AC16" si="144">AC14*AC15</f>
        <v>0</v>
      </c>
      <c r="AD16" s="19">
        <f t="shared" ref="AD16" si="145">AD14*AD15</f>
        <v>0</v>
      </c>
      <c r="AE16" s="19">
        <f t="shared" ref="AE16" si="146">AE14*AE15</f>
        <v>0</v>
      </c>
      <c r="AF16" s="19">
        <f t="shared" ref="AF16" si="147">AF14*AF15</f>
        <v>0</v>
      </c>
      <c r="AG16" s="19">
        <f t="shared" ref="AG16" si="148">AG14*AG15</f>
        <v>0</v>
      </c>
      <c r="AH16" s="19">
        <f t="shared" ref="AH16" si="149">AH14*AH15</f>
        <v>0</v>
      </c>
      <c r="AI16" s="19">
        <f t="shared" ref="AI16" si="150">AI14*AI15</f>
        <v>0</v>
      </c>
      <c r="AJ16" s="19">
        <f t="shared" ref="AJ16" si="151">AJ14*AJ15</f>
        <v>0</v>
      </c>
      <c r="AK16" s="19">
        <f t="shared" ref="AK16" si="152">AK14*AK15</f>
        <v>0</v>
      </c>
      <c r="AL16" s="19">
        <f t="shared" ref="AL16" si="153">AL14*AL15</f>
        <v>0</v>
      </c>
      <c r="AM16" s="19">
        <f t="shared" ref="AM16" si="154">AM14*AM15</f>
        <v>0</v>
      </c>
      <c r="AN16" s="19">
        <f t="shared" ref="AN16" si="155">AN14*AN15</f>
        <v>0</v>
      </c>
      <c r="AO16" s="20">
        <f t="shared" ref="AO16" si="156">AO14*AO15</f>
        <v>0</v>
      </c>
      <c r="AP16" s="11">
        <f>SUM(B16:AO16)</f>
        <v>1518</v>
      </c>
    </row>
    <row r="17" spans="1:43" ht="15.75" customHeight="1"/>
    <row r="18" spans="1:43" s="2" customFormat="1" ht="15.75" customHeight="1" thickBot="1">
      <c r="A18" s="278" t="s">
        <v>6</v>
      </c>
      <c r="B18" s="278"/>
      <c r="C18" s="278"/>
      <c r="D18" s="278"/>
      <c r="E18" s="278"/>
      <c r="F18" s="278"/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15" t="s">
        <v>4</v>
      </c>
      <c r="AQ18" s="16" t="s">
        <v>5</v>
      </c>
    </row>
    <row r="19" spans="1:43" ht="15.75" customHeight="1" thickBot="1">
      <c r="A19" s="4"/>
      <c r="B19" s="23">
        <v>54</v>
      </c>
      <c r="C19" s="24">
        <v>55</v>
      </c>
      <c r="D19" s="24">
        <v>56</v>
      </c>
      <c r="E19" s="24">
        <v>58</v>
      </c>
      <c r="F19" s="24">
        <v>59</v>
      </c>
      <c r="G19" s="24">
        <v>60</v>
      </c>
      <c r="H19" s="24">
        <v>61</v>
      </c>
      <c r="I19" s="24">
        <v>62</v>
      </c>
      <c r="J19" s="24">
        <v>63</v>
      </c>
      <c r="K19" s="24">
        <v>64</v>
      </c>
      <c r="L19" s="24">
        <v>65</v>
      </c>
      <c r="M19" s="24">
        <v>66</v>
      </c>
      <c r="N19" s="24">
        <v>67</v>
      </c>
      <c r="O19" s="24">
        <v>68</v>
      </c>
      <c r="P19" s="24">
        <v>69</v>
      </c>
      <c r="Q19" s="24">
        <v>70</v>
      </c>
      <c r="R19" s="24">
        <v>71</v>
      </c>
      <c r="S19" s="24">
        <v>72</v>
      </c>
      <c r="T19" s="24">
        <v>73</v>
      </c>
      <c r="U19" s="24">
        <v>74</v>
      </c>
      <c r="V19" s="24">
        <v>75</v>
      </c>
      <c r="W19" s="24">
        <v>76</v>
      </c>
      <c r="X19" s="24">
        <v>77</v>
      </c>
      <c r="Y19" s="24">
        <v>78</v>
      </c>
      <c r="Z19" s="24">
        <v>79</v>
      </c>
      <c r="AA19" s="24">
        <v>80</v>
      </c>
      <c r="AB19" s="24">
        <v>81</v>
      </c>
      <c r="AC19" s="24">
        <v>83</v>
      </c>
      <c r="AD19" s="24">
        <v>84</v>
      </c>
      <c r="AE19" s="24">
        <v>86</v>
      </c>
      <c r="AF19" s="24"/>
      <c r="AG19" s="24"/>
      <c r="AH19" s="24"/>
      <c r="AI19" s="24"/>
      <c r="AJ19" s="24"/>
      <c r="AK19" s="24"/>
      <c r="AL19" s="24"/>
      <c r="AM19" s="24"/>
      <c r="AN19" s="24"/>
      <c r="AO19" s="25"/>
      <c r="AP19" s="12">
        <f>IF(AP20&gt;0,MEDIAN(B19:AO19), " " )</f>
        <v>69.5</v>
      </c>
      <c r="AQ19" s="14">
        <f>IF(AP20&gt;0,AP21/AP20," ")</f>
        <v>67.387931034482762</v>
      </c>
    </row>
    <row r="20" spans="1:43" ht="15.75" customHeight="1" thickBot="1">
      <c r="A20" s="6" t="s">
        <v>0</v>
      </c>
      <c r="B20" s="26">
        <v>2</v>
      </c>
      <c r="C20" s="27">
        <v>2</v>
      </c>
      <c r="D20" s="27">
        <v>2</v>
      </c>
      <c r="E20" s="27">
        <v>3</v>
      </c>
      <c r="F20" s="27">
        <v>7</v>
      </c>
      <c r="G20" s="27">
        <v>10</v>
      </c>
      <c r="H20" s="27">
        <v>11</v>
      </c>
      <c r="I20" s="27">
        <v>15</v>
      </c>
      <c r="J20" s="27">
        <v>21</v>
      </c>
      <c r="K20" s="27">
        <v>23</v>
      </c>
      <c r="L20" s="27">
        <v>29</v>
      </c>
      <c r="M20" s="27">
        <v>31</v>
      </c>
      <c r="N20" s="27">
        <v>22</v>
      </c>
      <c r="O20" s="27">
        <v>43</v>
      </c>
      <c r="P20" s="27">
        <v>20</v>
      </c>
      <c r="Q20" s="27">
        <v>27</v>
      </c>
      <c r="R20" s="27">
        <v>21</v>
      </c>
      <c r="S20" s="27">
        <v>16</v>
      </c>
      <c r="T20" s="27">
        <v>3</v>
      </c>
      <c r="U20" s="27">
        <v>14</v>
      </c>
      <c r="V20" s="27">
        <v>7</v>
      </c>
      <c r="W20" s="27">
        <v>4</v>
      </c>
      <c r="X20" s="27">
        <v>3</v>
      </c>
      <c r="Y20" s="27">
        <v>2</v>
      </c>
      <c r="Z20" s="27">
        <v>1</v>
      </c>
      <c r="AA20" s="27">
        <v>1</v>
      </c>
      <c r="AB20" s="27">
        <v>2</v>
      </c>
      <c r="AC20" s="27">
        <v>2</v>
      </c>
      <c r="AD20" s="27">
        <v>3</v>
      </c>
      <c r="AE20" s="27">
        <v>1</v>
      </c>
      <c r="AF20" s="27"/>
      <c r="AG20" s="27"/>
      <c r="AH20" s="27"/>
      <c r="AI20" s="27"/>
      <c r="AJ20" s="27"/>
      <c r="AK20" s="27"/>
      <c r="AL20" s="27"/>
      <c r="AM20" s="27"/>
      <c r="AN20" s="27"/>
      <c r="AO20" s="28"/>
      <c r="AP20" s="13">
        <f>SUM(B20:AO20)</f>
        <v>348</v>
      </c>
    </row>
    <row r="21" spans="1:43" s="11" customFormat="1" ht="15.75" customHeight="1" thickBot="1">
      <c r="A21" s="6"/>
      <c r="B21" s="7">
        <f>B19*B20</f>
        <v>108</v>
      </c>
      <c r="C21" s="7">
        <f t="shared" ref="C21" si="157">C19*C20</f>
        <v>110</v>
      </c>
      <c r="D21" s="7">
        <f t="shared" ref="D21" si="158">D19*D20</f>
        <v>112</v>
      </c>
      <c r="E21" s="7">
        <f t="shared" ref="E21" si="159">E19*E20</f>
        <v>174</v>
      </c>
      <c r="F21" s="7">
        <f t="shared" ref="F21" si="160">F19*F20</f>
        <v>413</v>
      </c>
      <c r="G21" s="7">
        <f t="shared" ref="G21" si="161">G19*G20</f>
        <v>600</v>
      </c>
      <c r="H21" s="7">
        <f t="shared" ref="H21" si="162">H19*H20</f>
        <v>671</v>
      </c>
      <c r="I21" s="7">
        <f t="shared" ref="I21" si="163">I19*I20</f>
        <v>930</v>
      </c>
      <c r="J21" s="7">
        <f t="shared" ref="J21" si="164">J19*J20</f>
        <v>1323</v>
      </c>
      <c r="K21" s="7">
        <f t="shared" ref="K21" si="165">K19*K20</f>
        <v>1472</v>
      </c>
      <c r="L21" s="7">
        <f t="shared" ref="L21" si="166">L19*L20</f>
        <v>1885</v>
      </c>
      <c r="M21" s="7">
        <f t="shared" ref="M21" si="167">M19*M20</f>
        <v>2046</v>
      </c>
      <c r="N21" s="7">
        <f t="shared" ref="N21" si="168">N19*N20</f>
        <v>1474</v>
      </c>
      <c r="O21" s="7">
        <f t="shared" ref="O21" si="169">O19*O20</f>
        <v>2924</v>
      </c>
      <c r="P21" s="7">
        <f t="shared" ref="P21" si="170">P19*P20</f>
        <v>1380</v>
      </c>
      <c r="Q21" s="7">
        <f t="shared" ref="Q21" si="171">Q19*Q20</f>
        <v>1890</v>
      </c>
      <c r="R21" s="7">
        <f t="shared" ref="R21" si="172">R19*R20</f>
        <v>1491</v>
      </c>
      <c r="S21" s="7">
        <f t="shared" ref="S21" si="173">S19*S20</f>
        <v>1152</v>
      </c>
      <c r="T21" s="7">
        <f t="shared" ref="T21" si="174">T19*T20</f>
        <v>219</v>
      </c>
      <c r="U21" s="7">
        <f t="shared" ref="U21" si="175">U19*U20</f>
        <v>1036</v>
      </c>
      <c r="V21" s="7">
        <f t="shared" ref="V21" si="176">V19*V20</f>
        <v>525</v>
      </c>
      <c r="W21" s="7">
        <f t="shared" ref="W21" si="177">W19*W20</f>
        <v>304</v>
      </c>
      <c r="X21" s="7">
        <f t="shared" ref="X21" si="178">X19*X20</f>
        <v>231</v>
      </c>
      <c r="Y21" s="7">
        <f t="shared" ref="Y21" si="179">Y19*Y20</f>
        <v>156</v>
      </c>
      <c r="Z21" s="7">
        <f t="shared" ref="Z21" si="180">Z19*Z20</f>
        <v>79</v>
      </c>
      <c r="AA21" s="7">
        <f t="shared" ref="AA21" si="181">AA19*AA20</f>
        <v>80</v>
      </c>
      <c r="AB21" s="7">
        <f t="shared" ref="AB21" si="182">AB19*AB20</f>
        <v>162</v>
      </c>
      <c r="AC21" s="7">
        <f t="shared" ref="AC21" si="183">AC19*AC20</f>
        <v>166</v>
      </c>
      <c r="AD21" s="7">
        <f t="shared" ref="AD21" si="184">AD19*AD20</f>
        <v>252</v>
      </c>
      <c r="AE21" s="7">
        <f t="shared" ref="AE21" si="185">AE19*AE20</f>
        <v>86</v>
      </c>
      <c r="AF21" s="7">
        <f t="shared" ref="AF21" si="186">AF19*AF20</f>
        <v>0</v>
      </c>
      <c r="AG21" s="7">
        <f t="shared" ref="AG21" si="187">AG19*AG20</f>
        <v>0</v>
      </c>
      <c r="AH21" s="7">
        <f t="shared" ref="AH21" si="188">AH19*AH20</f>
        <v>0</v>
      </c>
      <c r="AI21" s="7">
        <f t="shared" ref="AI21" si="189">AI19*AI20</f>
        <v>0</v>
      </c>
      <c r="AJ21" s="7">
        <f t="shared" ref="AJ21" si="190">AJ19*AJ20</f>
        <v>0</v>
      </c>
      <c r="AK21" s="7">
        <f t="shared" ref="AK21" si="191">AK19*AK20</f>
        <v>0</v>
      </c>
      <c r="AL21" s="7">
        <f t="shared" ref="AL21" si="192">AL19*AL20</f>
        <v>0</v>
      </c>
      <c r="AM21" s="7">
        <f t="shared" ref="AM21" si="193">AM19*AM20</f>
        <v>0</v>
      </c>
      <c r="AN21" s="7">
        <f t="shared" ref="AN21" si="194">AN19*AN20</f>
        <v>0</v>
      </c>
      <c r="AO21" s="7">
        <f t="shared" ref="AO21" si="195">AO19*AO20</f>
        <v>0</v>
      </c>
      <c r="AP21" s="5">
        <f>SUM(B21:AO21)</f>
        <v>23451</v>
      </c>
    </row>
    <row r="22" spans="1:43" ht="15.75" customHeight="1" thickBot="1">
      <c r="A22" s="3"/>
      <c r="B22" s="23">
        <v>58</v>
      </c>
      <c r="C22" s="24">
        <v>59</v>
      </c>
      <c r="D22" s="24">
        <v>62</v>
      </c>
      <c r="E22" s="24">
        <v>63</v>
      </c>
      <c r="F22" s="24">
        <v>64</v>
      </c>
      <c r="G22" s="24">
        <v>65</v>
      </c>
      <c r="H22" s="24">
        <v>66</v>
      </c>
      <c r="I22" s="24">
        <v>67</v>
      </c>
      <c r="J22" s="24">
        <v>68</v>
      </c>
      <c r="K22" s="24">
        <v>69</v>
      </c>
      <c r="L22" s="24">
        <v>70</v>
      </c>
      <c r="M22" s="24">
        <v>71</v>
      </c>
      <c r="N22" s="24">
        <v>72</v>
      </c>
      <c r="O22" s="24">
        <v>73</v>
      </c>
      <c r="P22" s="24">
        <v>74</v>
      </c>
      <c r="Q22" s="24">
        <v>75</v>
      </c>
      <c r="R22" s="24">
        <v>76</v>
      </c>
      <c r="S22" s="24">
        <v>77</v>
      </c>
      <c r="T22" s="24">
        <v>78</v>
      </c>
      <c r="U22" s="24">
        <v>79</v>
      </c>
      <c r="V22" s="24">
        <v>80</v>
      </c>
      <c r="W22" s="24">
        <v>81</v>
      </c>
      <c r="X22" s="24">
        <v>83</v>
      </c>
      <c r="Y22" s="24">
        <v>86</v>
      </c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5"/>
      <c r="AP22" s="12">
        <f>IF(AP23&gt;0,MEDIAN(B22:AO22), " " )</f>
        <v>71.5</v>
      </c>
      <c r="AQ22" s="14">
        <f>IF(AP23&gt;0,AP24/AP23," ")</f>
        <v>69.591836734693871</v>
      </c>
    </row>
    <row r="23" spans="1:43" ht="15.75" customHeight="1" thickBot="1">
      <c r="A23" s="8" t="s">
        <v>1</v>
      </c>
      <c r="B23" s="26">
        <v>1</v>
      </c>
      <c r="C23" s="27">
        <v>1</v>
      </c>
      <c r="D23" s="27">
        <v>1</v>
      </c>
      <c r="E23" s="27">
        <v>6</v>
      </c>
      <c r="F23" s="27">
        <v>5</v>
      </c>
      <c r="G23" s="27">
        <v>1</v>
      </c>
      <c r="H23" s="27">
        <v>10</v>
      </c>
      <c r="I23" s="27">
        <v>8</v>
      </c>
      <c r="J23" s="27">
        <v>15</v>
      </c>
      <c r="K23" s="27">
        <v>5</v>
      </c>
      <c r="L23" s="27">
        <v>14</v>
      </c>
      <c r="M23" s="27">
        <v>3</v>
      </c>
      <c r="N23" s="27">
        <v>9</v>
      </c>
      <c r="O23" s="27">
        <v>1</v>
      </c>
      <c r="P23" s="27">
        <v>1</v>
      </c>
      <c r="Q23" s="27">
        <v>4</v>
      </c>
      <c r="R23" s="27">
        <v>2</v>
      </c>
      <c r="S23" s="27">
        <v>2</v>
      </c>
      <c r="T23" s="27">
        <v>3</v>
      </c>
      <c r="U23" s="27">
        <v>1</v>
      </c>
      <c r="V23" s="27">
        <v>2</v>
      </c>
      <c r="W23" s="27">
        <v>1</v>
      </c>
      <c r="X23" s="27">
        <v>1</v>
      </c>
      <c r="Y23" s="27">
        <v>1</v>
      </c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8"/>
      <c r="AP23" s="13">
        <f>SUM(B23:AO23)</f>
        <v>98</v>
      </c>
    </row>
    <row r="24" spans="1:43" s="11" customFormat="1" ht="15.75" customHeight="1" thickBot="1">
      <c r="A24" s="8"/>
      <c r="B24" s="7">
        <f>B22*B23</f>
        <v>58</v>
      </c>
      <c r="C24" s="7">
        <f t="shared" ref="C24" si="196">C22*C23</f>
        <v>59</v>
      </c>
      <c r="D24" s="7">
        <f t="shared" ref="D24" si="197">D22*D23</f>
        <v>62</v>
      </c>
      <c r="E24" s="7">
        <f t="shared" ref="E24" si="198">E22*E23</f>
        <v>378</v>
      </c>
      <c r="F24" s="7">
        <f t="shared" ref="F24" si="199">F22*F23</f>
        <v>320</v>
      </c>
      <c r="G24" s="7">
        <f t="shared" ref="G24" si="200">G22*G23</f>
        <v>65</v>
      </c>
      <c r="H24" s="7">
        <f t="shared" ref="H24" si="201">H22*H23</f>
        <v>660</v>
      </c>
      <c r="I24" s="7">
        <f t="shared" ref="I24" si="202">I22*I23</f>
        <v>536</v>
      </c>
      <c r="J24" s="7">
        <f t="shared" ref="J24" si="203">J22*J23</f>
        <v>1020</v>
      </c>
      <c r="K24" s="7">
        <f t="shared" ref="K24" si="204">K22*K23</f>
        <v>345</v>
      </c>
      <c r="L24" s="7">
        <f t="shared" ref="L24" si="205">L22*L23</f>
        <v>980</v>
      </c>
      <c r="M24" s="7">
        <f t="shared" ref="M24" si="206">M22*M23</f>
        <v>213</v>
      </c>
      <c r="N24" s="7">
        <f t="shared" ref="N24" si="207">N22*N23</f>
        <v>648</v>
      </c>
      <c r="O24" s="7">
        <f t="shared" ref="O24" si="208">O22*O23</f>
        <v>73</v>
      </c>
      <c r="P24" s="7">
        <f t="shared" ref="P24" si="209">P22*P23</f>
        <v>74</v>
      </c>
      <c r="Q24" s="7">
        <f t="shared" ref="Q24" si="210">Q22*Q23</f>
        <v>300</v>
      </c>
      <c r="R24" s="7">
        <f t="shared" ref="R24" si="211">R22*R23</f>
        <v>152</v>
      </c>
      <c r="S24" s="7">
        <f t="shared" ref="S24" si="212">S22*S23</f>
        <v>154</v>
      </c>
      <c r="T24" s="7">
        <f t="shared" ref="T24" si="213">T22*T23</f>
        <v>234</v>
      </c>
      <c r="U24" s="7">
        <f t="shared" ref="U24" si="214">U22*U23</f>
        <v>79</v>
      </c>
      <c r="V24" s="7">
        <f t="shared" ref="V24" si="215">V22*V23</f>
        <v>160</v>
      </c>
      <c r="W24" s="7">
        <f t="shared" ref="W24" si="216">W22*W23</f>
        <v>81</v>
      </c>
      <c r="X24" s="7">
        <f t="shared" ref="X24" si="217">X22*X23</f>
        <v>83</v>
      </c>
      <c r="Y24" s="7">
        <f t="shared" ref="Y24" si="218">Y22*Y23</f>
        <v>86</v>
      </c>
      <c r="Z24" s="7">
        <f t="shared" ref="Z24" si="219">Z22*Z23</f>
        <v>0</v>
      </c>
      <c r="AA24" s="7">
        <f t="shared" ref="AA24" si="220">AA22*AA23</f>
        <v>0</v>
      </c>
      <c r="AB24" s="7">
        <f t="shared" ref="AB24" si="221">AB22*AB23</f>
        <v>0</v>
      </c>
      <c r="AC24" s="7">
        <f t="shared" ref="AC24" si="222">AC22*AC23</f>
        <v>0</v>
      </c>
      <c r="AD24" s="7">
        <f t="shared" ref="AD24" si="223">AD22*AD23</f>
        <v>0</v>
      </c>
      <c r="AE24" s="7">
        <f t="shared" ref="AE24" si="224">AE22*AE23</f>
        <v>0</v>
      </c>
      <c r="AF24" s="7">
        <f t="shared" ref="AF24" si="225">AF22*AF23</f>
        <v>0</v>
      </c>
      <c r="AG24" s="7">
        <f t="shared" ref="AG24" si="226">AG22*AG23</f>
        <v>0</v>
      </c>
      <c r="AH24" s="7">
        <f t="shared" ref="AH24" si="227">AH22*AH23</f>
        <v>0</v>
      </c>
      <c r="AI24" s="7">
        <f t="shared" ref="AI24" si="228">AI22*AI23</f>
        <v>0</v>
      </c>
      <c r="AJ24" s="7">
        <f t="shared" ref="AJ24" si="229">AJ22*AJ23</f>
        <v>0</v>
      </c>
      <c r="AK24" s="7">
        <f t="shared" ref="AK24" si="230">AK22*AK23</f>
        <v>0</v>
      </c>
      <c r="AL24" s="7">
        <f t="shared" ref="AL24" si="231">AL22*AL23</f>
        <v>0</v>
      </c>
      <c r="AM24" s="7">
        <f t="shared" ref="AM24" si="232">AM22*AM23</f>
        <v>0</v>
      </c>
      <c r="AN24" s="7">
        <f t="shared" ref="AN24" si="233">AN22*AN23</f>
        <v>0</v>
      </c>
      <c r="AO24" s="7">
        <f t="shared" ref="AO24" si="234">AO22*AO23</f>
        <v>0</v>
      </c>
      <c r="AP24" s="5">
        <f>SUM(B24:AO24)</f>
        <v>6820</v>
      </c>
    </row>
    <row r="25" spans="1:43" ht="15.75" customHeight="1" thickBot="1">
      <c r="A25" s="3"/>
      <c r="B25" s="23">
        <v>62</v>
      </c>
      <c r="C25" s="24">
        <v>63</v>
      </c>
      <c r="D25" s="24">
        <v>65</v>
      </c>
      <c r="E25" s="24">
        <v>66</v>
      </c>
      <c r="F25" s="24">
        <v>67</v>
      </c>
      <c r="G25" s="24">
        <v>68</v>
      </c>
      <c r="H25" s="24">
        <v>69</v>
      </c>
      <c r="I25" s="24">
        <v>70</v>
      </c>
      <c r="J25" s="24">
        <v>71</v>
      </c>
      <c r="K25" s="24">
        <v>72</v>
      </c>
      <c r="L25" s="24">
        <v>73</v>
      </c>
      <c r="M25" s="24">
        <v>74</v>
      </c>
      <c r="N25" s="24">
        <v>75</v>
      </c>
      <c r="O25" s="24">
        <v>76</v>
      </c>
      <c r="P25" s="24">
        <v>77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5"/>
      <c r="AP25" s="12">
        <f>IF(AP26&gt;0,MEDIAN(B25:AO25), " " )</f>
        <v>70</v>
      </c>
      <c r="AQ25" s="14">
        <f>IF(AP26&gt;0,AP27/AP26," ")</f>
        <v>69.805194805194802</v>
      </c>
    </row>
    <row r="26" spans="1:43" ht="15.75" customHeight="1" thickBot="1">
      <c r="A26" s="8" t="s">
        <v>13</v>
      </c>
      <c r="B26" s="26">
        <v>2</v>
      </c>
      <c r="C26" s="27">
        <v>2</v>
      </c>
      <c r="D26" s="27">
        <v>6</v>
      </c>
      <c r="E26" s="27">
        <v>6</v>
      </c>
      <c r="F26" s="27">
        <v>6</v>
      </c>
      <c r="G26" s="27">
        <v>9</v>
      </c>
      <c r="H26" s="27">
        <v>7</v>
      </c>
      <c r="I26" s="27">
        <v>5</v>
      </c>
      <c r="J26" s="27">
        <v>6</v>
      </c>
      <c r="K26" s="27">
        <v>7</v>
      </c>
      <c r="L26" s="27">
        <v>7</v>
      </c>
      <c r="M26" s="27">
        <v>4</v>
      </c>
      <c r="N26" s="27">
        <v>6</v>
      </c>
      <c r="O26" s="27">
        <v>3</v>
      </c>
      <c r="P26" s="27">
        <v>1</v>
      </c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8"/>
      <c r="AP26" s="13">
        <f>SUM(B26:AO26)</f>
        <v>77</v>
      </c>
    </row>
    <row r="27" spans="1:43" s="11" customFormat="1" ht="15.75" customHeight="1" thickBot="1">
      <c r="A27" s="8"/>
      <c r="B27" s="7">
        <f>B25*B26</f>
        <v>124</v>
      </c>
      <c r="C27" s="7">
        <f t="shared" ref="C27" si="235">C25*C26</f>
        <v>126</v>
      </c>
      <c r="D27" s="7">
        <f t="shared" ref="D27" si="236">D25*D26</f>
        <v>390</v>
      </c>
      <c r="E27" s="7">
        <f t="shared" ref="E27" si="237">E25*E26</f>
        <v>396</v>
      </c>
      <c r="F27" s="7">
        <f t="shared" ref="F27" si="238">F25*F26</f>
        <v>402</v>
      </c>
      <c r="G27" s="7">
        <f t="shared" ref="G27:O27" si="239">G25*G26</f>
        <v>612</v>
      </c>
      <c r="H27" s="7">
        <f t="shared" si="239"/>
        <v>483</v>
      </c>
      <c r="I27" s="7">
        <f t="shared" si="239"/>
        <v>350</v>
      </c>
      <c r="J27" s="7">
        <f t="shared" si="239"/>
        <v>426</v>
      </c>
      <c r="K27" s="7">
        <f t="shared" si="239"/>
        <v>504</v>
      </c>
      <c r="L27" s="7">
        <f t="shared" si="239"/>
        <v>511</v>
      </c>
      <c r="M27" s="7">
        <f t="shared" si="239"/>
        <v>296</v>
      </c>
      <c r="N27" s="7">
        <f t="shared" si="239"/>
        <v>450</v>
      </c>
      <c r="O27" s="7">
        <f t="shared" si="239"/>
        <v>228</v>
      </c>
      <c r="P27" s="7">
        <f t="shared" ref="P27" si="240">P25*P26</f>
        <v>77</v>
      </c>
      <c r="Q27" s="7">
        <f t="shared" ref="Q27" si="241">Q25*Q26</f>
        <v>0</v>
      </c>
      <c r="R27" s="7">
        <f t="shared" ref="R27" si="242">R25*R26</f>
        <v>0</v>
      </c>
      <c r="S27" s="7">
        <f t="shared" ref="S27" si="243">S25*S26</f>
        <v>0</v>
      </c>
      <c r="T27" s="7">
        <f t="shared" ref="T27" si="244">T25*T26</f>
        <v>0</v>
      </c>
      <c r="U27" s="7">
        <f t="shared" ref="U27" si="245">U25*U26</f>
        <v>0</v>
      </c>
      <c r="V27" s="7">
        <f t="shared" ref="V27" si="246">V25*V26</f>
        <v>0</v>
      </c>
      <c r="W27" s="7">
        <f t="shared" ref="W27" si="247">W25*W26</f>
        <v>0</v>
      </c>
      <c r="X27" s="7">
        <f t="shared" ref="X27" si="248">X25*X26</f>
        <v>0</v>
      </c>
      <c r="Y27" s="7">
        <f t="shared" ref="Y27" si="249">Y25*Y26</f>
        <v>0</v>
      </c>
      <c r="Z27" s="7">
        <f t="shared" ref="Z27" si="250">Z25*Z26</f>
        <v>0</v>
      </c>
      <c r="AA27" s="7">
        <f t="shared" ref="AA27" si="251">AA25*AA26</f>
        <v>0</v>
      </c>
      <c r="AB27" s="7">
        <f t="shared" ref="AB27" si="252">AB25*AB26</f>
        <v>0</v>
      </c>
      <c r="AC27" s="7">
        <f t="shared" ref="AC27" si="253">AC25*AC26</f>
        <v>0</v>
      </c>
      <c r="AD27" s="7">
        <f t="shared" ref="AD27" si="254">AD25*AD26</f>
        <v>0</v>
      </c>
      <c r="AE27" s="7">
        <f t="shared" ref="AE27" si="255">AE25*AE26</f>
        <v>0</v>
      </c>
      <c r="AF27" s="7">
        <f t="shared" ref="AF27" si="256">AF25*AF26</f>
        <v>0</v>
      </c>
      <c r="AG27" s="7">
        <f t="shared" ref="AG27" si="257">AG25*AG26</f>
        <v>0</v>
      </c>
      <c r="AH27" s="7">
        <f t="shared" ref="AH27" si="258">AH25*AH26</f>
        <v>0</v>
      </c>
      <c r="AI27" s="7">
        <f t="shared" ref="AI27" si="259">AI25*AI26</f>
        <v>0</v>
      </c>
      <c r="AJ27" s="7">
        <f t="shared" ref="AJ27" si="260">AJ25*AJ26</f>
        <v>0</v>
      </c>
      <c r="AK27" s="7">
        <f t="shared" ref="AK27" si="261">AK25*AK26</f>
        <v>0</v>
      </c>
      <c r="AL27" s="7">
        <f t="shared" ref="AL27" si="262">AL25*AL26</f>
        <v>0</v>
      </c>
      <c r="AM27" s="7">
        <f t="shared" ref="AM27" si="263">AM25*AM26</f>
        <v>0</v>
      </c>
      <c r="AN27" s="7">
        <f t="shared" ref="AN27" si="264">AN25*AN26</f>
        <v>0</v>
      </c>
      <c r="AO27" s="7">
        <f t="shared" ref="AO27" si="265">AO25*AO26</f>
        <v>0</v>
      </c>
      <c r="AP27" s="5">
        <f>SUM(B27:AO27)</f>
        <v>5375</v>
      </c>
    </row>
    <row r="28" spans="1:43" ht="15.75" customHeight="1" thickBot="1">
      <c r="A28" s="3"/>
      <c r="B28" s="23">
        <v>58</v>
      </c>
      <c r="C28" s="24">
        <v>60</v>
      </c>
      <c r="D28" s="24">
        <v>61</v>
      </c>
      <c r="E28" s="24">
        <v>62</v>
      </c>
      <c r="F28" s="24">
        <v>63</v>
      </c>
      <c r="G28" s="24">
        <v>64</v>
      </c>
      <c r="H28" s="24">
        <v>65</v>
      </c>
      <c r="I28" s="24">
        <v>66</v>
      </c>
      <c r="J28" s="24">
        <v>67</v>
      </c>
      <c r="K28" s="24">
        <v>68</v>
      </c>
      <c r="L28" s="24">
        <v>69</v>
      </c>
      <c r="M28" s="24">
        <v>70</v>
      </c>
      <c r="N28" s="24">
        <v>71</v>
      </c>
      <c r="O28" s="24">
        <v>72</v>
      </c>
      <c r="P28" s="24">
        <v>73</v>
      </c>
      <c r="Q28" s="24">
        <v>74</v>
      </c>
      <c r="R28" s="24">
        <v>75</v>
      </c>
      <c r="S28" s="24">
        <v>76</v>
      </c>
      <c r="T28" s="24">
        <v>77</v>
      </c>
      <c r="U28" s="24">
        <v>78</v>
      </c>
      <c r="V28" s="24">
        <v>80</v>
      </c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5"/>
      <c r="AP28" s="12">
        <f>IF(AP29&gt;0,MEDIAN(B28:AO28), " " )</f>
        <v>69</v>
      </c>
      <c r="AQ28" s="14">
        <f>IF(AP29&gt;0,AP30/AP29," ")</f>
        <v>69.545454545454547</v>
      </c>
    </row>
    <row r="29" spans="1:43" ht="15.75" customHeight="1" thickBot="1">
      <c r="A29" s="8" t="s">
        <v>2</v>
      </c>
      <c r="B29" s="26">
        <v>2</v>
      </c>
      <c r="C29" s="27">
        <v>1</v>
      </c>
      <c r="D29" s="27">
        <v>2</v>
      </c>
      <c r="E29" s="27">
        <v>8</v>
      </c>
      <c r="F29" s="27">
        <v>6</v>
      </c>
      <c r="G29" s="27">
        <v>6</v>
      </c>
      <c r="H29" s="27">
        <v>4</v>
      </c>
      <c r="I29" s="27">
        <v>9</v>
      </c>
      <c r="J29" s="27">
        <v>4</v>
      </c>
      <c r="K29" s="27">
        <v>11</v>
      </c>
      <c r="L29" s="27">
        <v>18</v>
      </c>
      <c r="M29" s="27">
        <v>8</v>
      </c>
      <c r="N29" s="27">
        <v>4</v>
      </c>
      <c r="O29" s="27">
        <v>5</v>
      </c>
      <c r="P29" s="27">
        <v>8</v>
      </c>
      <c r="Q29" s="27">
        <v>8</v>
      </c>
      <c r="R29" s="27">
        <v>17</v>
      </c>
      <c r="S29" s="27">
        <v>3</v>
      </c>
      <c r="T29" s="27">
        <v>1</v>
      </c>
      <c r="U29" s="27">
        <v>4</v>
      </c>
      <c r="V29" s="27">
        <v>3</v>
      </c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8"/>
      <c r="AP29" s="13">
        <f>SUM(B29:AO29)</f>
        <v>132</v>
      </c>
    </row>
    <row r="30" spans="1:43" s="11" customFormat="1" ht="15.75" customHeight="1" thickBot="1">
      <c r="A30" s="8"/>
      <c r="B30" s="7">
        <f>B28*B29</f>
        <v>116</v>
      </c>
      <c r="C30" s="7">
        <f t="shared" ref="C30" si="266">C28*C29</f>
        <v>60</v>
      </c>
      <c r="D30" s="7">
        <f t="shared" ref="D30" si="267">D28*D29</f>
        <v>122</v>
      </c>
      <c r="E30" s="7">
        <f t="shared" ref="E30" si="268">E28*E29</f>
        <v>496</v>
      </c>
      <c r="F30" s="7">
        <f t="shared" ref="F30" si="269">F28*F29</f>
        <v>378</v>
      </c>
      <c r="G30" s="7">
        <f t="shared" ref="G30" si="270">G28*G29</f>
        <v>384</v>
      </c>
      <c r="H30" s="7">
        <f t="shared" ref="H30" si="271">H28*H29</f>
        <v>260</v>
      </c>
      <c r="I30" s="7">
        <f t="shared" ref="I30" si="272">I28*I29</f>
        <v>594</v>
      </c>
      <c r="J30" s="7">
        <f t="shared" ref="J30" si="273">J28*J29</f>
        <v>268</v>
      </c>
      <c r="K30" s="7">
        <f t="shared" ref="K30" si="274">K28*K29</f>
        <v>748</v>
      </c>
      <c r="L30" s="7">
        <f t="shared" ref="L30" si="275">L28*L29</f>
        <v>1242</v>
      </c>
      <c r="M30" s="7">
        <f t="shared" ref="M30" si="276">M28*M29</f>
        <v>560</v>
      </c>
      <c r="N30" s="7">
        <f t="shared" ref="N30" si="277">N28*N29</f>
        <v>284</v>
      </c>
      <c r="O30" s="7">
        <f t="shared" ref="O30" si="278">O28*O29</f>
        <v>360</v>
      </c>
      <c r="P30" s="7">
        <f t="shared" ref="P30" si="279">P28*P29</f>
        <v>584</v>
      </c>
      <c r="Q30" s="7">
        <f t="shared" ref="Q30" si="280">Q28*Q29</f>
        <v>592</v>
      </c>
      <c r="R30" s="7">
        <f t="shared" ref="R30" si="281">R28*R29</f>
        <v>1275</v>
      </c>
      <c r="S30" s="7">
        <f t="shared" ref="S30" si="282">S28*S29</f>
        <v>228</v>
      </c>
      <c r="T30" s="7">
        <f t="shared" ref="T30" si="283">T28*T29</f>
        <v>77</v>
      </c>
      <c r="U30" s="7">
        <f t="shared" ref="U30" si="284">U28*U29</f>
        <v>312</v>
      </c>
      <c r="V30" s="7">
        <f t="shared" ref="V30" si="285">V28*V29</f>
        <v>240</v>
      </c>
      <c r="W30" s="7">
        <f t="shared" ref="W30" si="286">W28*W29</f>
        <v>0</v>
      </c>
      <c r="X30" s="7">
        <f t="shared" ref="X30" si="287">X28*X29</f>
        <v>0</v>
      </c>
      <c r="Y30" s="7">
        <f t="shared" ref="Y30" si="288">Y28*Y29</f>
        <v>0</v>
      </c>
      <c r="Z30" s="7">
        <f t="shared" ref="Z30" si="289">Z28*Z29</f>
        <v>0</v>
      </c>
      <c r="AA30" s="7">
        <f t="shared" ref="AA30" si="290">AA28*AA29</f>
        <v>0</v>
      </c>
      <c r="AB30" s="7">
        <f t="shared" ref="AB30" si="291">AB28*AB29</f>
        <v>0</v>
      </c>
      <c r="AC30" s="7">
        <f t="shared" ref="AC30" si="292">AC28*AC29</f>
        <v>0</v>
      </c>
      <c r="AD30" s="7">
        <f t="shared" ref="AD30" si="293">AD28*AD29</f>
        <v>0</v>
      </c>
      <c r="AE30" s="7">
        <f t="shared" ref="AE30" si="294">AE28*AE29</f>
        <v>0</v>
      </c>
      <c r="AF30" s="7">
        <f t="shared" ref="AF30" si="295">AF28*AF29</f>
        <v>0</v>
      </c>
      <c r="AG30" s="7">
        <f t="shared" ref="AG30" si="296">AG28*AG29</f>
        <v>0</v>
      </c>
      <c r="AH30" s="7">
        <f t="shared" ref="AH30" si="297">AH28*AH29</f>
        <v>0</v>
      </c>
      <c r="AI30" s="7">
        <f t="shared" ref="AI30" si="298">AI28*AI29</f>
        <v>0</v>
      </c>
      <c r="AJ30" s="7">
        <f t="shared" ref="AJ30" si="299">AJ28*AJ29</f>
        <v>0</v>
      </c>
      <c r="AK30" s="7">
        <f t="shared" ref="AK30" si="300">AK28*AK29</f>
        <v>0</v>
      </c>
      <c r="AL30" s="7">
        <f t="shared" ref="AL30" si="301">AL28*AL29</f>
        <v>0</v>
      </c>
      <c r="AM30" s="7">
        <f t="shared" ref="AM30" si="302">AM28*AM29</f>
        <v>0</v>
      </c>
      <c r="AN30" s="7">
        <f t="shared" ref="AN30" si="303">AN28*AN29</f>
        <v>0</v>
      </c>
      <c r="AO30" s="7">
        <f t="shared" ref="AO30" si="304">AO28*AO29</f>
        <v>0</v>
      </c>
      <c r="AP30" s="5">
        <f>SUM(B30:AO30)</f>
        <v>9180</v>
      </c>
    </row>
    <row r="31" spans="1:43" ht="15.75" customHeight="1" thickBot="1">
      <c r="A31" s="3"/>
      <c r="B31" s="23">
        <v>57</v>
      </c>
      <c r="C31" s="24">
        <v>59</v>
      </c>
      <c r="D31" s="24">
        <v>61</v>
      </c>
      <c r="E31" s="24">
        <v>62</v>
      </c>
      <c r="F31" s="24">
        <v>63</v>
      </c>
      <c r="G31" s="24">
        <v>64</v>
      </c>
      <c r="H31" s="24">
        <v>65</v>
      </c>
      <c r="I31" s="24">
        <v>66</v>
      </c>
      <c r="J31" s="24">
        <v>67</v>
      </c>
      <c r="K31" s="24">
        <v>68</v>
      </c>
      <c r="L31" s="24">
        <v>69</v>
      </c>
      <c r="M31" s="24">
        <v>70</v>
      </c>
      <c r="N31" s="24">
        <v>72</v>
      </c>
      <c r="O31" s="24">
        <v>74</v>
      </c>
      <c r="P31" s="24">
        <v>75</v>
      </c>
      <c r="Q31" s="24">
        <v>76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5"/>
      <c r="AP31" s="12">
        <f>IF(AP32&gt;0,MEDIAN(B31:AO31), " " )</f>
        <v>66.5</v>
      </c>
      <c r="AQ31" s="14">
        <f>IF(AP32&gt;0,AP33/AP32," ")</f>
        <v>67.142857142857139</v>
      </c>
    </row>
    <row r="32" spans="1:43" ht="15.75" customHeight="1" thickBot="1">
      <c r="A32" s="8" t="s">
        <v>14</v>
      </c>
      <c r="B32" s="26">
        <v>1</v>
      </c>
      <c r="C32" s="27">
        <v>1</v>
      </c>
      <c r="D32" s="27">
        <v>1</v>
      </c>
      <c r="E32" s="27">
        <v>2</v>
      </c>
      <c r="F32" s="27">
        <v>1</v>
      </c>
      <c r="G32" s="27">
        <v>2</v>
      </c>
      <c r="H32" s="27">
        <v>3</v>
      </c>
      <c r="I32" s="27">
        <v>4</v>
      </c>
      <c r="J32" s="27">
        <v>4</v>
      </c>
      <c r="K32" s="27">
        <v>2</v>
      </c>
      <c r="L32" s="27">
        <v>4</v>
      </c>
      <c r="M32" s="27">
        <v>5</v>
      </c>
      <c r="N32" s="27">
        <v>2</v>
      </c>
      <c r="O32" s="27">
        <v>1</v>
      </c>
      <c r="P32" s="27">
        <v>1</v>
      </c>
      <c r="Q32" s="27">
        <v>1</v>
      </c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8"/>
      <c r="AP32" s="13">
        <f>SUM(B32:AO32)</f>
        <v>35</v>
      </c>
    </row>
    <row r="33" spans="1:43" s="11" customFormat="1" ht="15.75" customHeight="1" thickBot="1">
      <c r="A33" s="17"/>
      <c r="B33" s="18">
        <f>B31*B32</f>
        <v>57</v>
      </c>
      <c r="C33" s="19">
        <f t="shared" ref="C33:AO33" si="305">C31*C32</f>
        <v>59</v>
      </c>
      <c r="D33" s="19">
        <f t="shared" si="305"/>
        <v>61</v>
      </c>
      <c r="E33" s="19">
        <f t="shared" si="305"/>
        <v>124</v>
      </c>
      <c r="F33" s="19">
        <f t="shared" si="305"/>
        <v>63</v>
      </c>
      <c r="G33" s="19">
        <f t="shared" si="305"/>
        <v>128</v>
      </c>
      <c r="H33" s="19">
        <f t="shared" si="305"/>
        <v>195</v>
      </c>
      <c r="I33" s="19">
        <f t="shared" si="305"/>
        <v>264</v>
      </c>
      <c r="J33" s="19">
        <f t="shared" si="305"/>
        <v>268</v>
      </c>
      <c r="K33" s="19">
        <f t="shared" si="305"/>
        <v>136</v>
      </c>
      <c r="L33" s="19">
        <f t="shared" si="305"/>
        <v>276</v>
      </c>
      <c r="M33" s="19">
        <f t="shared" si="305"/>
        <v>350</v>
      </c>
      <c r="N33" s="19">
        <f t="shared" si="305"/>
        <v>144</v>
      </c>
      <c r="O33" s="19">
        <f t="shared" si="305"/>
        <v>74</v>
      </c>
      <c r="P33" s="19">
        <f t="shared" si="305"/>
        <v>75</v>
      </c>
      <c r="Q33" s="19">
        <f t="shared" si="305"/>
        <v>76</v>
      </c>
      <c r="R33" s="19">
        <f t="shared" si="305"/>
        <v>0</v>
      </c>
      <c r="S33" s="19">
        <f t="shared" si="305"/>
        <v>0</v>
      </c>
      <c r="T33" s="19">
        <f t="shared" si="305"/>
        <v>0</v>
      </c>
      <c r="U33" s="19">
        <f t="shared" si="305"/>
        <v>0</v>
      </c>
      <c r="V33" s="19">
        <f t="shared" si="305"/>
        <v>0</v>
      </c>
      <c r="W33" s="19">
        <f t="shared" si="305"/>
        <v>0</v>
      </c>
      <c r="X33" s="19">
        <f t="shared" si="305"/>
        <v>0</v>
      </c>
      <c r="Y33" s="19">
        <f t="shared" si="305"/>
        <v>0</v>
      </c>
      <c r="Z33" s="19">
        <f t="shared" si="305"/>
        <v>0</v>
      </c>
      <c r="AA33" s="19">
        <f t="shared" si="305"/>
        <v>0</v>
      </c>
      <c r="AB33" s="19">
        <f t="shared" si="305"/>
        <v>0</v>
      </c>
      <c r="AC33" s="19">
        <f t="shared" si="305"/>
        <v>0</v>
      </c>
      <c r="AD33" s="19">
        <f t="shared" si="305"/>
        <v>0</v>
      </c>
      <c r="AE33" s="19">
        <f t="shared" si="305"/>
        <v>0</v>
      </c>
      <c r="AF33" s="19">
        <f t="shared" si="305"/>
        <v>0</v>
      </c>
      <c r="AG33" s="19">
        <f t="shared" si="305"/>
        <v>0</v>
      </c>
      <c r="AH33" s="19">
        <f t="shared" si="305"/>
        <v>0</v>
      </c>
      <c r="AI33" s="19">
        <f t="shared" si="305"/>
        <v>0</v>
      </c>
      <c r="AJ33" s="19">
        <f t="shared" si="305"/>
        <v>0</v>
      </c>
      <c r="AK33" s="19">
        <f t="shared" si="305"/>
        <v>0</v>
      </c>
      <c r="AL33" s="19">
        <f t="shared" si="305"/>
        <v>0</v>
      </c>
      <c r="AM33" s="19">
        <f t="shared" si="305"/>
        <v>0</v>
      </c>
      <c r="AN33" s="19">
        <f t="shared" si="305"/>
        <v>0</v>
      </c>
      <c r="AO33" s="20">
        <f t="shared" si="305"/>
        <v>0</v>
      </c>
      <c r="AP33" s="273">
        <f>SUM(B33:AO33)</f>
        <v>2350</v>
      </c>
    </row>
    <row r="34" spans="1:43" customFormat="1" ht="15.75" customHeight="1"/>
    <row r="35" spans="1:43" s="2" customFormat="1" ht="15.75" customHeight="1" thickBot="1">
      <c r="A35" s="278" t="s">
        <v>7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N35" s="278"/>
      <c r="O35" s="278"/>
      <c r="P35" s="278"/>
      <c r="Q35" s="278"/>
      <c r="R35" s="278"/>
      <c r="S35" s="278"/>
      <c r="T35" s="278"/>
      <c r="U35" s="278"/>
      <c r="V35" s="278"/>
      <c r="W35" s="278"/>
      <c r="X35" s="278"/>
      <c r="Y35" s="278"/>
      <c r="Z35" s="278"/>
      <c r="AA35" s="278"/>
      <c r="AB35" s="278"/>
      <c r="AC35" s="278"/>
      <c r="AD35" s="278"/>
      <c r="AE35" s="278"/>
      <c r="AF35" s="278"/>
      <c r="AG35" s="278"/>
      <c r="AH35" s="278"/>
      <c r="AI35" s="278"/>
      <c r="AJ35" s="278"/>
      <c r="AK35" s="278"/>
      <c r="AL35" s="278"/>
      <c r="AM35" s="278"/>
      <c r="AN35" s="278"/>
      <c r="AO35" s="278"/>
      <c r="AP35" s="15" t="s">
        <v>4</v>
      </c>
      <c r="AQ35" s="16" t="s">
        <v>5</v>
      </c>
    </row>
    <row r="36" spans="1:43" ht="15.75" customHeight="1" thickBot="1">
      <c r="A36" s="4"/>
      <c r="B36" s="23">
        <v>62</v>
      </c>
      <c r="C36" s="24">
        <v>63</v>
      </c>
      <c r="D36" s="24">
        <v>64</v>
      </c>
      <c r="E36" s="24">
        <v>65</v>
      </c>
      <c r="F36" s="24">
        <v>66</v>
      </c>
      <c r="G36" s="24">
        <v>67</v>
      </c>
      <c r="H36" s="24">
        <v>68</v>
      </c>
      <c r="I36" s="24">
        <v>69</v>
      </c>
      <c r="J36" s="24">
        <v>70</v>
      </c>
      <c r="K36" s="24">
        <v>71</v>
      </c>
      <c r="L36" s="24">
        <v>72</v>
      </c>
      <c r="M36" s="24">
        <v>73</v>
      </c>
      <c r="N36" s="24">
        <v>74</v>
      </c>
      <c r="O36" s="24">
        <v>76</v>
      </c>
      <c r="P36" s="24">
        <v>77</v>
      </c>
      <c r="Q36" s="24">
        <v>78</v>
      </c>
      <c r="R36" s="24">
        <v>79</v>
      </c>
      <c r="S36" s="24">
        <v>84</v>
      </c>
      <c r="T36" s="24">
        <v>85</v>
      </c>
      <c r="U36" s="24">
        <v>90</v>
      </c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5"/>
      <c r="AP36" s="12">
        <f>IF(AP37&gt;0,MEDIAN(B36:AO36), " " )</f>
        <v>71.5</v>
      </c>
      <c r="AQ36" s="14">
        <f>IF(AP37&gt;0,AP38/AP37," ")</f>
        <v>69.94736842105263</v>
      </c>
    </row>
    <row r="37" spans="1:43" ht="15.75" customHeight="1" thickBot="1">
      <c r="A37" s="6" t="s">
        <v>0</v>
      </c>
      <c r="B37" s="26">
        <v>5</v>
      </c>
      <c r="C37" s="27">
        <v>3</v>
      </c>
      <c r="D37" s="27">
        <v>5</v>
      </c>
      <c r="E37" s="27">
        <v>6</v>
      </c>
      <c r="F37" s="27">
        <v>5</v>
      </c>
      <c r="G37" s="27">
        <v>3</v>
      </c>
      <c r="H37" s="27">
        <v>7</v>
      </c>
      <c r="I37" s="27">
        <v>7</v>
      </c>
      <c r="J37" s="27">
        <v>7</v>
      </c>
      <c r="K37" s="27">
        <v>1</v>
      </c>
      <c r="L37" s="27">
        <v>4</v>
      </c>
      <c r="M37" s="27">
        <v>5</v>
      </c>
      <c r="N37" s="27">
        <v>6</v>
      </c>
      <c r="O37" s="27">
        <v>3</v>
      </c>
      <c r="P37" s="27">
        <v>3</v>
      </c>
      <c r="Q37" s="27">
        <v>1</v>
      </c>
      <c r="R37" s="27">
        <v>1</v>
      </c>
      <c r="S37" s="27">
        <v>2</v>
      </c>
      <c r="T37" s="27">
        <v>1</v>
      </c>
      <c r="U37" s="27">
        <v>1</v>
      </c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8"/>
      <c r="AP37" s="13">
        <f>SUM(B37:AO37)</f>
        <v>76</v>
      </c>
    </row>
    <row r="38" spans="1:43" s="11" customFormat="1" ht="15.75" customHeight="1" thickBot="1">
      <c r="A38" s="6"/>
      <c r="B38" s="7">
        <f>B36*B37</f>
        <v>310</v>
      </c>
      <c r="C38" s="7">
        <f t="shared" ref="C38" si="306">C36*C37</f>
        <v>189</v>
      </c>
      <c r="D38" s="7">
        <f t="shared" ref="D38" si="307">D36*D37</f>
        <v>320</v>
      </c>
      <c r="E38" s="7">
        <f t="shared" ref="E38" si="308">E36*E37</f>
        <v>390</v>
      </c>
      <c r="F38" s="7">
        <f t="shared" ref="F38" si="309">F36*F37</f>
        <v>330</v>
      </c>
      <c r="G38" s="7">
        <f t="shared" ref="G38" si="310">G36*G37</f>
        <v>201</v>
      </c>
      <c r="H38" s="7">
        <f t="shared" ref="H38" si="311">H36*H37</f>
        <v>476</v>
      </c>
      <c r="I38" s="7">
        <f t="shared" ref="I38" si="312">I36*I37</f>
        <v>483</v>
      </c>
      <c r="J38" s="7">
        <f t="shared" ref="J38" si="313">J36*J37</f>
        <v>490</v>
      </c>
      <c r="K38" s="7">
        <f t="shared" ref="K38" si="314">K36*K37</f>
        <v>71</v>
      </c>
      <c r="L38" s="7">
        <f t="shared" ref="L38" si="315">L36*L37</f>
        <v>288</v>
      </c>
      <c r="M38" s="7">
        <f t="shared" ref="M38" si="316">M36*M37</f>
        <v>365</v>
      </c>
      <c r="N38" s="7">
        <f t="shared" ref="N38" si="317">N36*N37</f>
        <v>444</v>
      </c>
      <c r="O38" s="7">
        <f t="shared" ref="O38" si="318">O36*O37</f>
        <v>228</v>
      </c>
      <c r="P38" s="7">
        <f t="shared" ref="P38" si="319">P36*P37</f>
        <v>231</v>
      </c>
      <c r="Q38" s="7">
        <f t="shared" ref="Q38" si="320">Q36*Q37</f>
        <v>78</v>
      </c>
      <c r="R38" s="7">
        <f t="shared" ref="R38" si="321">R36*R37</f>
        <v>79</v>
      </c>
      <c r="S38" s="7">
        <f t="shared" ref="S38" si="322">S36*S37</f>
        <v>168</v>
      </c>
      <c r="T38" s="7">
        <f t="shared" ref="T38" si="323">T36*T37</f>
        <v>85</v>
      </c>
      <c r="U38" s="7">
        <f t="shared" ref="U38" si="324">U36*U37</f>
        <v>90</v>
      </c>
      <c r="V38" s="7">
        <f t="shared" ref="V38" si="325">V36*V37</f>
        <v>0</v>
      </c>
      <c r="W38" s="7">
        <f t="shared" ref="W38" si="326">W36*W37</f>
        <v>0</v>
      </c>
      <c r="X38" s="7">
        <f t="shared" ref="X38" si="327">X36*X37</f>
        <v>0</v>
      </c>
      <c r="Y38" s="7">
        <f t="shared" ref="Y38" si="328">Y36*Y37</f>
        <v>0</v>
      </c>
      <c r="Z38" s="7">
        <f t="shared" ref="Z38" si="329">Z36*Z37</f>
        <v>0</v>
      </c>
      <c r="AA38" s="7">
        <f t="shared" ref="AA38" si="330">AA36*AA37</f>
        <v>0</v>
      </c>
      <c r="AB38" s="7">
        <f t="shared" ref="AB38" si="331">AB36*AB37</f>
        <v>0</v>
      </c>
      <c r="AC38" s="7">
        <f t="shared" ref="AC38" si="332">AC36*AC37</f>
        <v>0</v>
      </c>
      <c r="AD38" s="7">
        <f t="shared" ref="AD38" si="333">AD36*AD37</f>
        <v>0</v>
      </c>
      <c r="AE38" s="7">
        <f t="shared" ref="AE38" si="334">AE36*AE37</f>
        <v>0</v>
      </c>
      <c r="AF38" s="7">
        <f t="shared" ref="AF38" si="335">AF36*AF37</f>
        <v>0</v>
      </c>
      <c r="AG38" s="7">
        <f t="shared" ref="AG38" si="336">AG36*AG37</f>
        <v>0</v>
      </c>
      <c r="AH38" s="7">
        <f t="shared" ref="AH38" si="337">AH36*AH37</f>
        <v>0</v>
      </c>
      <c r="AI38" s="7">
        <f t="shared" ref="AI38" si="338">AI36*AI37</f>
        <v>0</v>
      </c>
      <c r="AJ38" s="7">
        <f t="shared" ref="AJ38" si="339">AJ36*AJ37</f>
        <v>0</v>
      </c>
      <c r="AK38" s="7">
        <f t="shared" ref="AK38" si="340">AK36*AK37</f>
        <v>0</v>
      </c>
      <c r="AL38" s="7">
        <f t="shared" ref="AL38" si="341">AL36*AL37</f>
        <v>0</v>
      </c>
      <c r="AM38" s="7">
        <f t="shared" ref="AM38" si="342">AM36*AM37</f>
        <v>0</v>
      </c>
      <c r="AN38" s="7">
        <f t="shared" ref="AN38" si="343">AN36*AN37</f>
        <v>0</v>
      </c>
      <c r="AO38" s="7">
        <f t="shared" ref="AO38" si="344">AO36*AO37</f>
        <v>0</v>
      </c>
      <c r="AP38" s="5">
        <f>SUM(B38:AO38)</f>
        <v>5316</v>
      </c>
    </row>
    <row r="39" spans="1:43" ht="15.75" customHeight="1" thickBot="1">
      <c r="A39" s="3"/>
      <c r="B39" s="23">
        <v>62</v>
      </c>
      <c r="C39" s="24">
        <v>63</v>
      </c>
      <c r="D39" s="24">
        <v>64</v>
      </c>
      <c r="E39" s="24">
        <v>66</v>
      </c>
      <c r="F39" s="24">
        <v>69</v>
      </c>
      <c r="G39" s="24">
        <v>71</v>
      </c>
      <c r="H39" s="24">
        <v>72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5"/>
      <c r="AP39" s="12">
        <f>IF(AP40&gt;0,MEDIAN(B39:AO39), " " )</f>
        <v>66</v>
      </c>
      <c r="AQ39" s="14">
        <f>IF(AP40&gt;0,AP41/AP40," ")</f>
        <v>68.571428571428569</v>
      </c>
    </row>
    <row r="40" spans="1:43" ht="15.75" customHeight="1" thickBot="1">
      <c r="A40" s="8" t="s">
        <v>1</v>
      </c>
      <c r="B40" s="26">
        <v>1</v>
      </c>
      <c r="C40" s="27">
        <v>1</v>
      </c>
      <c r="D40" s="27">
        <v>1</v>
      </c>
      <c r="E40" s="27">
        <v>1</v>
      </c>
      <c r="F40" s="27">
        <v>4</v>
      </c>
      <c r="G40" s="27">
        <v>3</v>
      </c>
      <c r="H40" s="27">
        <v>3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8"/>
      <c r="AP40" s="13">
        <f>SUM(B40:AO40)</f>
        <v>14</v>
      </c>
    </row>
    <row r="41" spans="1:43" s="11" customFormat="1" ht="15.75" customHeight="1" thickBot="1">
      <c r="A41" s="8"/>
      <c r="B41" s="7">
        <f>B39*B40</f>
        <v>62</v>
      </c>
      <c r="C41" s="7">
        <f t="shared" ref="C41" si="345">C39*C40</f>
        <v>63</v>
      </c>
      <c r="D41" s="7">
        <f t="shared" ref="D41" si="346">D39*D40</f>
        <v>64</v>
      </c>
      <c r="E41" s="7">
        <f t="shared" ref="E41" si="347">E39*E40</f>
        <v>66</v>
      </c>
      <c r="F41" s="7">
        <f t="shared" ref="F41" si="348">F39*F40</f>
        <v>276</v>
      </c>
      <c r="G41" s="7">
        <f t="shared" ref="G41" si="349">G39*G40</f>
        <v>213</v>
      </c>
      <c r="H41" s="7">
        <f t="shared" ref="H41" si="350">H39*H40</f>
        <v>216</v>
      </c>
      <c r="I41" s="7">
        <f t="shared" ref="I41" si="351">I39*I40</f>
        <v>0</v>
      </c>
      <c r="J41" s="7">
        <f t="shared" ref="J41" si="352">J39*J40</f>
        <v>0</v>
      </c>
      <c r="K41" s="7">
        <f t="shared" ref="K41" si="353">K39*K40</f>
        <v>0</v>
      </c>
      <c r="L41" s="7">
        <f t="shared" ref="L41" si="354">L39*L40</f>
        <v>0</v>
      </c>
      <c r="M41" s="7">
        <f t="shared" ref="M41" si="355">M39*M40</f>
        <v>0</v>
      </c>
      <c r="N41" s="7">
        <f t="shared" ref="N41" si="356">N39*N40</f>
        <v>0</v>
      </c>
      <c r="O41" s="7">
        <f t="shared" ref="O41" si="357">O39*O40</f>
        <v>0</v>
      </c>
      <c r="P41" s="7">
        <f t="shared" ref="P41" si="358">P39*P40</f>
        <v>0</v>
      </c>
      <c r="Q41" s="7">
        <f t="shared" ref="Q41" si="359">Q39*Q40</f>
        <v>0</v>
      </c>
      <c r="R41" s="7">
        <f t="shared" ref="R41" si="360">R39*R40</f>
        <v>0</v>
      </c>
      <c r="S41" s="7">
        <f t="shared" ref="S41" si="361">S39*S40</f>
        <v>0</v>
      </c>
      <c r="T41" s="7">
        <f t="shared" ref="T41" si="362">T39*T40</f>
        <v>0</v>
      </c>
      <c r="U41" s="7">
        <f t="shared" ref="U41" si="363">U39*U40</f>
        <v>0</v>
      </c>
      <c r="V41" s="7">
        <f t="shared" ref="V41" si="364">V39*V40</f>
        <v>0</v>
      </c>
      <c r="W41" s="7">
        <f t="shared" ref="W41" si="365">W39*W40</f>
        <v>0</v>
      </c>
      <c r="X41" s="7">
        <f t="shared" ref="X41" si="366">X39*X40</f>
        <v>0</v>
      </c>
      <c r="Y41" s="7">
        <f t="shared" ref="Y41" si="367">Y39*Y40</f>
        <v>0</v>
      </c>
      <c r="Z41" s="7">
        <f t="shared" ref="Z41" si="368">Z39*Z40</f>
        <v>0</v>
      </c>
      <c r="AA41" s="7">
        <f t="shared" ref="AA41" si="369">AA39*AA40</f>
        <v>0</v>
      </c>
      <c r="AB41" s="7">
        <f t="shared" ref="AB41" si="370">AB39*AB40</f>
        <v>0</v>
      </c>
      <c r="AC41" s="7">
        <f t="shared" ref="AC41" si="371">AC39*AC40</f>
        <v>0</v>
      </c>
      <c r="AD41" s="7">
        <f t="shared" ref="AD41" si="372">AD39*AD40</f>
        <v>0</v>
      </c>
      <c r="AE41" s="7">
        <f t="shared" ref="AE41" si="373">AE39*AE40</f>
        <v>0</v>
      </c>
      <c r="AF41" s="7">
        <f t="shared" ref="AF41" si="374">AF39*AF40</f>
        <v>0</v>
      </c>
      <c r="AG41" s="7">
        <f t="shared" ref="AG41" si="375">AG39*AG40</f>
        <v>0</v>
      </c>
      <c r="AH41" s="7">
        <f t="shared" ref="AH41" si="376">AH39*AH40</f>
        <v>0</v>
      </c>
      <c r="AI41" s="7">
        <f t="shared" ref="AI41" si="377">AI39*AI40</f>
        <v>0</v>
      </c>
      <c r="AJ41" s="7">
        <f t="shared" ref="AJ41" si="378">AJ39*AJ40</f>
        <v>0</v>
      </c>
      <c r="AK41" s="7">
        <f t="shared" ref="AK41" si="379">AK39*AK40</f>
        <v>0</v>
      </c>
      <c r="AL41" s="7">
        <f t="shared" ref="AL41" si="380">AL39*AL40</f>
        <v>0</v>
      </c>
      <c r="AM41" s="7">
        <f t="shared" ref="AM41" si="381">AM39*AM40</f>
        <v>0</v>
      </c>
      <c r="AN41" s="7">
        <f t="shared" ref="AN41" si="382">AN39*AN40</f>
        <v>0</v>
      </c>
      <c r="AO41" s="7">
        <f t="shared" ref="AO41" si="383">AO39*AO40</f>
        <v>0</v>
      </c>
      <c r="AP41" s="5">
        <f>SUM(B41:AO41)</f>
        <v>960</v>
      </c>
    </row>
    <row r="42" spans="1:43" ht="15.75" customHeight="1" thickBot="1">
      <c r="A42" s="3"/>
      <c r="B42" s="23">
        <v>63</v>
      </c>
      <c r="C42" s="24">
        <v>64</v>
      </c>
      <c r="D42" s="24">
        <v>65</v>
      </c>
      <c r="E42" s="24">
        <v>66</v>
      </c>
      <c r="F42" s="24">
        <v>71</v>
      </c>
      <c r="G42" s="24">
        <v>73</v>
      </c>
      <c r="H42" s="24">
        <v>75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5"/>
      <c r="AP42" s="12">
        <f>IF(AP43&gt;0,MEDIAN(B42:AO42), " " )</f>
        <v>66</v>
      </c>
      <c r="AQ42" s="14">
        <f>IF(AP43&gt;0,AP44/AP43," ")</f>
        <v>68.75</v>
      </c>
    </row>
    <row r="43" spans="1:43" ht="15.75" customHeight="1" thickBot="1">
      <c r="A43" s="8" t="s">
        <v>13</v>
      </c>
      <c r="B43" s="26">
        <v>1</v>
      </c>
      <c r="C43" s="27">
        <v>1</v>
      </c>
      <c r="D43" s="27">
        <v>1</v>
      </c>
      <c r="E43" s="27">
        <v>1</v>
      </c>
      <c r="F43" s="27">
        <v>1</v>
      </c>
      <c r="G43" s="27">
        <v>2</v>
      </c>
      <c r="H43" s="27">
        <v>1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8"/>
      <c r="AP43" s="13">
        <f>SUM(B43:AO43)</f>
        <v>8</v>
      </c>
    </row>
    <row r="44" spans="1:43" s="11" customFormat="1" ht="15.75" customHeight="1" thickBot="1">
      <c r="A44" s="8"/>
      <c r="B44" s="7">
        <f>B42*B43</f>
        <v>63</v>
      </c>
      <c r="C44" s="7">
        <f t="shared" ref="C44" si="384">C42*C43</f>
        <v>64</v>
      </c>
      <c r="D44" s="7">
        <f t="shared" ref="D44" si="385">D42*D43</f>
        <v>65</v>
      </c>
      <c r="E44" s="7">
        <f t="shared" ref="E44" si="386">E42*E43</f>
        <v>66</v>
      </c>
      <c r="F44" s="7">
        <f t="shared" ref="F44" si="387">F42*F43</f>
        <v>71</v>
      </c>
      <c r="G44" s="7">
        <f t="shared" ref="G44" si="388">G42*G43</f>
        <v>146</v>
      </c>
      <c r="H44" s="7">
        <f t="shared" ref="H44" si="389">H42*H43</f>
        <v>75</v>
      </c>
      <c r="I44" s="7">
        <f t="shared" ref="I44" si="390">I42*I43</f>
        <v>0</v>
      </c>
      <c r="J44" s="7">
        <f t="shared" ref="J44" si="391">J42*J43</f>
        <v>0</v>
      </c>
      <c r="K44" s="7">
        <f t="shared" ref="K44" si="392">K42*K43</f>
        <v>0</v>
      </c>
      <c r="L44" s="7">
        <f t="shared" ref="L44" si="393">L42*L43</f>
        <v>0</v>
      </c>
      <c r="M44" s="7">
        <f t="shared" ref="M44" si="394">M42*M43</f>
        <v>0</v>
      </c>
      <c r="N44" s="7">
        <f t="shared" ref="N44" si="395">N42*N43</f>
        <v>0</v>
      </c>
      <c r="O44" s="7">
        <f t="shared" ref="O44" si="396">O42*O43</f>
        <v>0</v>
      </c>
      <c r="P44" s="7">
        <f t="shared" ref="P44" si="397">P42*P43</f>
        <v>0</v>
      </c>
      <c r="Q44" s="7">
        <f t="shared" ref="Q44" si="398">Q42*Q43</f>
        <v>0</v>
      </c>
      <c r="R44" s="7">
        <f t="shared" ref="R44" si="399">R42*R43</f>
        <v>0</v>
      </c>
      <c r="S44" s="7">
        <f t="shared" ref="S44" si="400">S42*S43</f>
        <v>0</v>
      </c>
      <c r="T44" s="7">
        <f t="shared" ref="T44" si="401">T42*T43</f>
        <v>0</v>
      </c>
      <c r="U44" s="7">
        <f t="shared" ref="U44" si="402">U42*U43</f>
        <v>0</v>
      </c>
      <c r="V44" s="7">
        <f t="shared" ref="V44" si="403">V42*V43</f>
        <v>0</v>
      </c>
      <c r="W44" s="7">
        <f t="shared" ref="W44" si="404">W42*W43</f>
        <v>0</v>
      </c>
      <c r="X44" s="7">
        <f t="shared" ref="X44" si="405">X42*X43</f>
        <v>0</v>
      </c>
      <c r="Y44" s="7">
        <f t="shared" ref="Y44" si="406">Y42*Y43</f>
        <v>0</v>
      </c>
      <c r="Z44" s="7">
        <f t="shared" ref="Z44" si="407">Z42*Z43</f>
        <v>0</v>
      </c>
      <c r="AA44" s="7">
        <f t="shared" ref="AA44" si="408">AA42*AA43</f>
        <v>0</v>
      </c>
      <c r="AB44" s="7">
        <f t="shared" ref="AB44" si="409">AB42*AB43</f>
        <v>0</v>
      </c>
      <c r="AC44" s="7">
        <f t="shared" ref="AC44" si="410">AC42*AC43</f>
        <v>0</v>
      </c>
      <c r="AD44" s="7">
        <f t="shared" ref="AD44" si="411">AD42*AD43</f>
        <v>0</v>
      </c>
      <c r="AE44" s="7">
        <f t="shared" ref="AE44" si="412">AE42*AE43</f>
        <v>0</v>
      </c>
      <c r="AF44" s="7">
        <f t="shared" ref="AF44" si="413">AF42*AF43</f>
        <v>0</v>
      </c>
      <c r="AG44" s="7">
        <f t="shared" ref="AG44" si="414">AG42*AG43</f>
        <v>0</v>
      </c>
      <c r="AH44" s="7">
        <f t="shared" ref="AH44" si="415">AH42*AH43</f>
        <v>0</v>
      </c>
      <c r="AI44" s="7">
        <f t="shared" ref="AI44" si="416">AI42*AI43</f>
        <v>0</v>
      </c>
      <c r="AJ44" s="7">
        <f t="shared" ref="AJ44" si="417">AJ42*AJ43</f>
        <v>0</v>
      </c>
      <c r="AK44" s="7">
        <f t="shared" ref="AK44" si="418">AK42*AK43</f>
        <v>0</v>
      </c>
      <c r="AL44" s="7">
        <f t="shared" ref="AL44" si="419">AL42*AL43</f>
        <v>0</v>
      </c>
      <c r="AM44" s="7">
        <f t="shared" ref="AM44" si="420">AM42*AM43</f>
        <v>0</v>
      </c>
      <c r="AN44" s="7">
        <f t="shared" ref="AN44" si="421">AN42*AN43</f>
        <v>0</v>
      </c>
      <c r="AO44" s="7">
        <f t="shared" ref="AO44" si="422">AO42*AO43</f>
        <v>0</v>
      </c>
      <c r="AP44" s="5">
        <f>SUM(B44:AO44)</f>
        <v>550</v>
      </c>
    </row>
    <row r="45" spans="1:43" ht="15.75" customHeight="1" thickBot="1">
      <c r="A45" s="3"/>
      <c r="B45" s="23">
        <v>58</v>
      </c>
      <c r="C45" s="24">
        <v>60</v>
      </c>
      <c r="D45" s="24">
        <v>62</v>
      </c>
      <c r="E45" s="24">
        <v>64</v>
      </c>
      <c r="F45" s="24">
        <v>67</v>
      </c>
      <c r="G45" s="24">
        <v>69</v>
      </c>
      <c r="H45" s="24">
        <v>72</v>
      </c>
      <c r="I45" s="24">
        <v>75</v>
      </c>
      <c r="J45" s="24">
        <v>76</v>
      </c>
      <c r="K45" s="24">
        <v>78</v>
      </c>
      <c r="L45" s="24">
        <v>82</v>
      </c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5"/>
      <c r="AP45" s="12">
        <f>IF(AP46&gt;0,MEDIAN(B45:AO45), " " )</f>
        <v>69</v>
      </c>
      <c r="AQ45" s="14">
        <f>IF(AP46&gt;0,AP47/AP46," ")</f>
        <v>69.150000000000006</v>
      </c>
    </row>
    <row r="46" spans="1:43" ht="15.75" customHeight="1" thickBot="1">
      <c r="A46" s="8" t="s">
        <v>2</v>
      </c>
      <c r="B46" s="26">
        <v>2</v>
      </c>
      <c r="C46" s="27">
        <v>2</v>
      </c>
      <c r="D46" s="27">
        <v>2</v>
      </c>
      <c r="E46" s="27">
        <v>1</v>
      </c>
      <c r="F46" s="27">
        <v>3</v>
      </c>
      <c r="G46" s="27">
        <v>1</v>
      </c>
      <c r="H46" s="27">
        <v>1</v>
      </c>
      <c r="I46" s="27">
        <v>3</v>
      </c>
      <c r="J46" s="27">
        <v>1</v>
      </c>
      <c r="K46" s="27">
        <v>3</v>
      </c>
      <c r="L46" s="27">
        <v>1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8"/>
      <c r="AP46" s="13">
        <f>SUM(B46:AO46)</f>
        <v>20</v>
      </c>
    </row>
    <row r="47" spans="1:43" s="11" customFormat="1" ht="15.75" customHeight="1" thickBot="1">
      <c r="A47" s="8"/>
      <c r="B47" s="7">
        <f>B45*B46</f>
        <v>116</v>
      </c>
      <c r="C47" s="7">
        <f t="shared" ref="C47" si="423">C45*C46</f>
        <v>120</v>
      </c>
      <c r="D47" s="7">
        <f t="shared" ref="D47" si="424">D45*D46</f>
        <v>124</v>
      </c>
      <c r="E47" s="7">
        <f t="shared" ref="E47" si="425">E45*E46</f>
        <v>64</v>
      </c>
      <c r="F47" s="7">
        <f t="shared" ref="F47" si="426">F45*F46</f>
        <v>201</v>
      </c>
      <c r="G47" s="7">
        <f t="shared" ref="G47" si="427">G45*G46</f>
        <v>69</v>
      </c>
      <c r="H47" s="7">
        <f t="shared" ref="H47" si="428">H45*H46</f>
        <v>72</v>
      </c>
      <c r="I47" s="7">
        <f t="shared" ref="I47" si="429">I45*I46</f>
        <v>225</v>
      </c>
      <c r="J47" s="7">
        <f t="shared" ref="J47" si="430">J45*J46</f>
        <v>76</v>
      </c>
      <c r="K47" s="7">
        <f t="shared" ref="K47" si="431">K45*K46</f>
        <v>234</v>
      </c>
      <c r="L47" s="7">
        <f t="shared" ref="L47" si="432">L45*L46</f>
        <v>82</v>
      </c>
      <c r="M47" s="7">
        <f t="shared" ref="M47" si="433">M45*M46</f>
        <v>0</v>
      </c>
      <c r="N47" s="7">
        <f t="shared" ref="N47" si="434">N45*N46</f>
        <v>0</v>
      </c>
      <c r="O47" s="7">
        <f t="shared" ref="O47" si="435">O45*O46</f>
        <v>0</v>
      </c>
      <c r="P47" s="7">
        <f t="shared" ref="P47" si="436">P45*P46</f>
        <v>0</v>
      </c>
      <c r="Q47" s="7">
        <f t="shared" ref="Q47" si="437">Q45*Q46</f>
        <v>0</v>
      </c>
      <c r="R47" s="7">
        <f t="shared" ref="R47" si="438">R45*R46</f>
        <v>0</v>
      </c>
      <c r="S47" s="7">
        <f t="shared" ref="S47" si="439">S45*S46</f>
        <v>0</v>
      </c>
      <c r="T47" s="7">
        <f t="shared" ref="T47" si="440">T45*T46</f>
        <v>0</v>
      </c>
      <c r="U47" s="7">
        <f t="shared" ref="U47" si="441">U45*U46</f>
        <v>0</v>
      </c>
      <c r="V47" s="7">
        <f t="shared" ref="V47" si="442">V45*V46</f>
        <v>0</v>
      </c>
      <c r="W47" s="7">
        <f t="shared" ref="W47" si="443">W45*W46</f>
        <v>0</v>
      </c>
      <c r="X47" s="7">
        <f t="shared" ref="X47" si="444">X45*X46</f>
        <v>0</v>
      </c>
      <c r="Y47" s="7">
        <f t="shared" ref="Y47" si="445">Y45*Y46</f>
        <v>0</v>
      </c>
      <c r="Z47" s="7">
        <f t="shared" ref="Z47" si="446">Z45*Z46</f>
        <v>0</v>
      </c>
      <c r="AA47" s="7">
        <f t="shared" ref="AA47" si="447">AA45*AA46</f>
        <v>0</v>
      </c>
      <c r="AB47" s="7">
        <f t="shared" ref="AB47" si="448">AB45*AB46</f>
        <v>0</v>
      </c>
      <c r="AC47" s="7">
        <f t="shared" ref="AC47" si="449">AC45*AC46</f>
        <v>0</v>
      </c>
      <c r="AD47" s="7">
        <f t="shared" ref="AD47" si="450">AD45*AD46</f>
        <v>0</v>
      </c>
      <c r="AE47" s="7">
        <f t="shared" ref="AE47" si="451">AE45*AE46</f>
        <v>0</v>
      </c>
      <c r="AF47" s="7">
        <f t="shared" ref="AF47" si="452">AF45*AF46</f>
        <v>0</v>
      </c>
      <c r="AG47" s="7">
        <f t="shared" ref="AG47" si="453">AG45*AG46</f>
        <v>0</v>
      </c>
      <c r="AH47" s="7">
        <f t="shared" ref="AH47" si="454">AH45*AH46</f>
        <v>0</v>
      </c>
      <c r="AI47" s="7">
        <f t="shared" ref="AI47" si="455">AI45*AI46</f>
        <v>0</v>
      </c>
      <c r="AJ47" s="7">
        <f t="shared" ref="AJ47" si="456">AJ45*AJ46</f>
        <v>0</v>
      </c>
      <c r="AK47" s="7">
        <f t="shared" ref="AK47" si="457">AK45*AK46</f>
        <v>0</v>
      </c>
      <c r="AL47" s="7">
        <f t="shared" ref="AL47" si="458">AL45*AL46</f>
        <v>0</v>
      </c>
      <c r="AM47" s="7">
        <f t="shared" ref="AM47" si="459">AM45*AM46</f>
        <v>0</v>
      </c>
      <c r="AN47" s="7">
        <f t="shared" ref="AN47" si="460">AN45*AN46</f>
        <v>0</v>
      </c>
      <c r="AO47" s="7">
        <f t="shared" ref="AO47" si="461">AO45*AO46</f>
        <v>0</v>
      </c>
      <c r="AP47" s="5">
        <f>SUM(B47:AO47)</f>
        <v>1383</v>
      </c>
    </row>
    <row r="48" spans="1:43" ht="15.75" customHeight="1" thickBot="1">
      <c r="A48" s="3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5"/>
      <c r="AP48" s="12" t="str">
        <f>IF(AP49&gt;0,MEDIAN(B48:AO48), " " )</f>
        <v xml:space="preserve"> </v>
      </c>
      <c r="AQ48" s="14" t="str">
        <f>IF(AP49&gt;0,AP50/AP49," ")</f>
        <v xml:space="preserve"> </v>
      </c>
    </row>
    <row r="49" spans="1:42" ht="15.75" customHeight="1" thickBot="1">
      <c r="A49" s="8" t="s">
        <v>14</v>
      </c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8"/>
      <c r="AP49" s="13">
        <f>SUM(B49:AO49)</f>
        <v>0</v>
      </c>
    </row>
    <row r="50" spans="1:42" s="11" customFormat="1" ht="15.75" customHeight="1" thickBot="1">
      <c r="A50" s="17"/>
      <c r="B50" s="18">
        <f>B48*B49</f>
        <v>0</v>
      </c>
      <c r="C50" s="19">
        <f t="shared" ref="C50:AO50" si="462">C48*C49</f>
        <v>0</v>
      </c>
      <c r="D50" s="19">
        <f t="shared" si="462"/>
        <v>0</v>
      </c>
      <c r="E50" s="19">
        <f t="shared" si="462"/>
        <v>0</v>
      </c>
      <c r="F50" s="19">
        <f t="shared" si="462"/>
        <v>0</v>
      </c>
      <c r="G50" s="19">
        <f t="shared" si="462"/>
        <v>0</v>
      </c>
      <c r="H50" s="19">
        <f t="shared" si="462"/>
        <v>0</v>
      </c>
      <c r="I50" s="19">
        <f t="shared" si="462"/>
        <v>0</v>
      </c>
      <c r="J50" s="19">
        <f t="shared" si="462"/>
        <v>0</v>
      </c>
      <c r="K50" s="19">
        <f t="shared" si="462"/>
        <v>0</v>
      </c>
      <c r="L50" s="19">
        <f t="shared" si="462"/>
        <v>0</v>
      </c>
      <c r="M50" s="19">
        <f t="shared" si="462"/>
        <v>0</v>
      </c>
      <c r="N50" s="19">
        <f t="shared" si="462"/>
        <v>0</v>
      </c>
      <c r="O50" s="19">
        <f t="shared" si="462"/>
        <v>0</v>
      </c>
      <c r="P50" s="19">
        <f t="shared" si="462"/>
        <v>0</v>
      </c>
      <c r="Q50" s="19">
        <f t="shared" si="462"/>
        <v>0</v>
      </c>
      <c r="R50" s="19">
        <f t="shared" si="462"/>
        <v>0</v>
      </c>
      <c r="S50" s="19">
        <f t="shared" si="462"/>
        <v>0</v>
      </c>
      <c r="T50" s="19">
        <f t="shared" si="462"/>
        <v>0</v>
      </c>
      <c r="U50" s="19">
        <f t="shared" si="462"/>
        <v>0</v>
      </c>
      <c r="V50" s="19">
        <f t="shared" si="462"/>
        <v>0</v>
      </c>
      <c r="W50" s="19">
        <f t="shared" si="462"/>
        <v>0</v>
      </c>
      <c r="X50" s="19">
        <f t="shared" si="462"/>
        <v>0</v>
      </c>
      <c r="Y50" s="19">
        <f t="shared" si="462"/>
        <v>0</v>
      </c>
      <c r="Z50" s="19">
        <f t="shared" si="462"/>
        <v>0</v>
      </c>
      <c r="AA50" s="19">
        <f t="shared" si="462"/>
        <v>0</v>
      </c>
      <c r="AB50" s="19">
        <f t="shared" si="462"/>
        <v>0</v>
      </c>
      <c r="AC50" s="19">
        <f t="shared" si="462"/>
        <v>0</v>
      </c>
      <c r="AD50" s="19">
        <f t="shared" si="462"/>
        <v>0</v>
      </c>
      <c r="AE50" s="19">
        <f t="shared" si="462"/>
        <v>0</v>
      </c>
      <c r="AF50" s="19">
        <f t="shared" si="462"/>
        <v>0</v>
      </c>
      <c r="AG50" s="19">
        <f t="shared" si="462"/>
        <v>0</v>
      </c>
      <c r="AH50" s="19">
        <f t="shared" si="462"/>
        <v>0</v>
      </c>
      <c r="AI50" s="19">
        <f t="shared" si="462"/>
        <v>0</v>
      </c>
      <c r="AJ50" s="19">
        <f t="shared" si="462"/>
        <v>0</v>
      </c>
      <c r="AK50" s="19">
        <f t="shared" si="462"/>
        <v>0</v>
      </c>
      <c r="AL50" s="19">
        <f t="shared" si="462"/>
        <v>0</v>
      </c>
      <c r="AM50" s="19">
        <f t="shared" si="462"/>
        <v>0</v>
      </c>
      <c r="AN50" s="19">
        <f t="shared" si="462"/>
        <v>0</v>
      </c>
      <c r="AO50" s="20">
        <f t="shared" si="462"/>
        <v>0</v>
      </c>
      <c r="AP50" s="273">
        <f>SUM(B50:AO50)</f>
        <v>0</v>
      </c>
    </row>
  </sheetData>
  <sheetProtection sheet="1" objects="1" scenarios="1"/>
  <mergeCells count="3">
    <mergeCell ref="A1:AO1"/>
    <mergeCell ref="A18:AO18"/>
    <mergeCell ref="A35:AO3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Q51"/>
  <sheetViews>
    <sheetView workbookViewId="0">
      <selection activeCell="J17" sqref="J17"/>
    </sheetView>
  </sheetViews>
  <sheetFormatPr baseColWidth="10" defaultRowHeight="14.25"/>
  <cols>
    <col min="1" max="1" width="11.42578125" style="1" bestFit="1" customWidth="1"/>
    <col min="2" max="41" width="5.7109375" style="1" customWidth="1"/>
    <col min="42" max="42" width="9.28515625" style="1" bestFit="1" customWidth="1"/>
    <col min="43" max="43" width="10" style="1" bestFit="1" customWidth="1"/>
    <col min="44" max="16384" width="11.42578125" style="1"/>
  </cols>
  <sheetData>
    <row r="1" spans="1:43" s="2" customFormat="1" ht="24.75" customHeight="1" thickBot="1">
      <c r="A1" s="278" t="s">
        <v>10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278"/>
      <c r="AN1" s="278"/>
      <c r="AO1" s="278"/>
      <c r="AP1" s="15" t="s">
        <v>4</v>
      </c>
      <c r="AQ1" s="16" t="s">
        <v>5</v>
      </c>
    </row>
    <row r="2" spans="1:43" ht="15.75" customHeight="1" thickBot="1">
      <c r="A2" s="4"/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5"/>
      <c r="AP2" s="12" t="str">
        <f>IF(AP3&gt;0,MEDIAN(B2:AO2), " " )</f>
        <v xml:space="preserve"> </v>
      </c>
      <c r="AQ2" s="14" t="str">
        <f>IF(AP3&gt;0,AP4/AP3," ")</f>
        <v xml:space="preserve"> </v>
      </c>
    </row>
    <row r="3" spans="1:43" ht="15.75" customHeight="1" thickBot="1">
      <c r="A3" s="6" t="s">
        <v>0</v>
      </c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8"/>
      <c r="AP3" s="13">
        <f>SUM(B3:AO3)</f>
        <v>0</v>
      </c>
    </row>
    <row r="4" spans="1:43" s="11" customFormat="1" ht="15.75" customHeight="1" thickBot="1">
      <c r="A4" s="6"/>
      <c r="B4" s="7">
        <f>B2*B3</f>
        <v>0</v>
      </c>
      <c r="C4" s="7">
        <f t="shared" ref="C4:AO4" si="0">C2*C3</f>
        <v>0</v>
      </c>
      <c r="D4" s="7">
        <f t="shared" si="0"/>
        <v>0</v>
      </c>
      <c r="E4" s="7">
        <f t="shared" si="0"/>
        <v>0</v>
      </c>
      <c r="F4" s="7">
        <f t="shared" si="0"/>
        <v>0</v>
      </c>
      <c r="G4" s="7">
        <f t="shared" si="0"/>
        <v>0</v>
      </c>
      <c r="H4" s="7">
        <f t="shared" si="0"/>
        <v>0</v>
      </c>
      <c r="I4" s="7">
        <f t="shared" si="0"/>
        <v>0</v>
      </c>
      <c r="J4" s="7">
        <f t="shared" si="0"/>
        <v>0</v>
      </c>
      <c r="K4" s="7">
        <f t="shared" si="0"/>
        <v>0</v>
      </c>
      <c r="L4" s="7">
        <f t="shared" si="0"/>
        <v>0</v>
      </c>
      <c r="M4" s="7">
        <f t="shared" si="0"/>
        <v>0</v>
      </c>
      <c r="N4" s="7">
        <f t="shared" si="0"/>
        <v>0</v>
      </c>
      <c r="O4" s="7">
        <f t="shared" si="0"/>
        <v>0</v>
      </c>
      <c r="P4" s="7">
        <f t="shared" si="0"/>
        <v>0</v>
      </c>
      <c r="Q4" s="7">
        <f t="shared" si="0"/>
        <v>0</v>
      </c>
      <c r="R4" s="7">
        <f t="shared" si="0"/>
        <v>0</v>
      </c>
      <c r="S4" s="7">
        <f t="shared" si="0"/>
        <v>0</v>
      </c>
      <c r="T4" s="7">
        <f t="shared" si="0"/>
        <v>0</v>
      </c>
      <c r="U4" s="7">
        <f t="shared" si="0"/>
        <v>0</v>
      </c>
      <c r="V4" s="7">
        <f t="shared" si="0"/>
        <v>0</v>
      </c>
      <c r="W4" s="7">
        <f t="shared" si="0"/>
        <v>0</v>
      </c>
      <c r="X4" s="7">
        <f t="shared" si="0"/>
        <v>0</v>
      </c>
      <c r="Y4" s="7">
        <f t="shared" si="0"/>
        <v>0</v>
      </c>
      <c r="Z4" s="7">
        <f t="shared" si="0"/>
        <v>0</v>
      </c>
      <c r="AA4" s="7">
        <f t="shared" si="0"/>
        <v>0</v>
      </c>
      <c r="AB4" s="7">
        <f t="shared" si="0"/>
        <v>0</v>
      </c>
      <c r="AC4" s="7">
        <f t="shared" si="0"/>
        <v>0</v>
      </c>
      <c r="AD4" s="7">
        <f t="shared" si="0"/>
        <v>0</v>
      </c>
      <c r="AE4" s="7">
        <f t="shared" si="0"/>
        <v>0</v>
      </c>
      <c r="AF4" s="7">
        <f t="shared" si="0"/>
        <v>0</v>
      </c>
      <c r="AG4" s="7">
        <f t="shared" si="0"/>
        <v>0</v>
      </c>
      <c r="AH4" s="7">
        <f t="shared" si="0"/>
        <v>0</v>
      </c>
      <c r="AI4" s="7">
        <f t="shared" si="0"/>
        <v>0</v>
      </c>
      <c r="AJ4" s="7">
        <f t="shared" si="0"/>
        <v>0</v>
      </c>
      <c r="AK4" s="7">
        <f t="shared" si="0"/>
        <v>0</v>
      </c>
      <c r="AL4" s="7">
        <f t="shared" si="0"/>
        <v>0</v>
      </c>
      <c r="AM4" s="7">
        <f t="shared" si="0"/>
        <v>0</v>
      </c>
      <c r="AN4" s="7">
        <f t="shared" si="0"/>
        <v>0</v>
      </c>
      <c r="AO4" s="7">
        <f t="shared" si="0"/>
        <v>0</v>
      </c>
      <c r="AP4" s="5">
        <f>SUM(B4:AO4)</f>
        <v>0</v>
      </c>
    </row>
    <row r="5" spans="1:43" ht="15.75" customHeight="1" thickBot="1">
      <c r="A5" s="3"/>
      <c r="B5" s="23">
        <v>58</v>
      </c>
      <c r="C5" s="24">
        <v>60</v>
      </c>
      <c r="D5" s="24">
        <v>61</v>
      </c>
      <c r="E5" s="24">
        <v>63</v>
      </c>
      <c r="F5" s="24">
        <v>64</v>
      </c>
      <c r="G5" s="24">
        <v>67</v>
      </c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5"/>
      <c r="AP5" s="12">
        <f>IF(AP6&gt;0,MEDIAN(B5:AO5), " " )</f>
        <v>62</v>
      </c>
      <c r="AQ5" s="14">
        <f>IF(AP6&gt;0,AP7/AP6," ")</f>
        <v>62.166666666666664</v>
      </c>
    </row>
    <row r="6" spans="1:43" ht="15.75" customHeight="1" thickBot="1">
      <c r="A6" s="8" t="s">
        <v>1</v>
      </c>
      <c r="B6" s="26">
        <v>1</v>
      </c>
      <c r="C6" s="27">
        <v>1</v>
      </c>
      <c r="D6" s="27">
        <v>1</v>
      </c>
      <c r="E6" s="27">
        <v>1</v>
      </c>
      <c r="F6" s="27">
        <v>1</v>
      </c>
      <c r="G6" s="27">
        <v>1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8"/>
      <c r="AP6" s="13">
        <f>SUM(B6:AO6)</f>
        <v>6</v>
      </c>
    </row>
    <row r="7" spans="1:43" s="11" customFormat="1" ht="15.75" customHeight="1" thickBot="1">
      <c r="A7" s="8"/>
      <c r="B7" s="7">
        <f>B5*B6</f>
        <v>58</v>
      </c>
      <c r="C7" s="7">
        <f>C5*C6</f>
        <v>60</v>
      </c>
      <c r="D7" s="7">
        <f t="shared" ref="D7:AO7" si="1">D5*D6</f>
        <v>61</v>
      </c>
      <c r="E7" s="7">
        <f t="shared" si="1"/>
        <v>63</v>
      </c>
      <c r="F7" s="7">
        <f t="shared" si="1"/>
        <v>64</v>
      </c>
      <c r="G7" s="7">
        <f t="shared" si="1"/>
        <v>67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  <c r="N7" s="7">
        <f t="shared" si="1"/>
        <v>0</v>
      </c>
      <c r="O7" s="7">
        <f t="shared" si="1"/>
        <v>0</v>
      </c>
      <c r="P7" s="7">
        <f t="shared" si="1"/>
        <v>0</v>
      </c>
      <c r="Q7" s="7">
        <f t="shared" si="1"/>
        <v>0</v>
      </c>
      <c r="R7" s="7">
        <f t="shared" si="1"/>
        <v>0</v>
      </c>
      <c r="S7" s="7">
        <f t="shared" si="1"/>
        <v>0</v>
      </c>
      <c r="T7" s="7">
        <f t="shared" si="1"/>
        <v>0</v>
      </c>
      <c r="U7" s="7">
        <f t="shared" si="1"/>
        <v>0</v>
      </c>
      <c r="V7" s="7">
        <f t="shared" si="1"/>
        <v>0</v>
      </c>
      <c r="W7" s="7">
        <f t="shared" si="1"/>
        <v>0</v>
      </c>
      <c r="X7" s="7">
        <f t="shared" si="1"/>
        <v>0</v>
      </c>
      <c r="Y7" s="7">
        <f t="shared" si="1"/>
        <v>0</v>
      </c>
      <c r="Z7" s="7">
        <f t="shared" si="1"/>
        <v>0</v>
      </c>
      <c r="AA7" s="7">
        <f t="shared" si="1"/>
        <v>0</v>
      </c>
      <c r="AB7" s="7">
        <f t="shared" si="1"/>
        <v>0</v>
      </c>
      <c r="AC7" s="7">
        <f t="shared" si="1"/>
        <v>0</v>
      </c>
      <c r="AD7" s="7">
        <f t="shared" si="1"/>
        <v>0</v>
      </c>
      <c r="AE7" s="7">
        <f t="shared" si="1"/>
        <v>0</v>
      </c>
      <c r="AF7" s="7">
        <f t="shared" si="1"/>
        <v>0</v>
      </c>
      <c r="AG7" s="7">
        <f t="shared" si="1"/>
        <v>0</v>
      </c>
      <c r="AH7" s="7">
        <f t="shared" si="1"/>
        <v>0</v>
      </c>
      <c r="AI7" s="7">
        <f t="shared" si="1"/>
        <v>0</v>
      </c>
      <c r="AJ7" s="7">
        <f t="shared" si="1"/>
        <v>0</v>
      </c>
      <c r="AK7" s="7">
        <f t="shared" si="1"/>
        <v>0</v>
      </c>
      <c r="AL7" s="7">
        <f t="shared" si="1"/>
        <v>0</v>
      </c>
      <c r="AM7" s="7">
        <f t="shared" si="1"/>
        <v>0</v>
      </c>
      <c r="AN7" s="7">
        <f t="shared" si="1"/>
        <v>0</v>
      </c>
      <c r="AO7" s="7">
        <f t="shared" si="1"/>
        <v>0</v>
      </c>
      <c r="AP7" s="5">
        <f>SUM(B7:AO7)</f>
        <v>373</v>
      </c>
    </row>
    <row r="8" spans="1:43" ht="15.75" customHeight="1" thickBot="1">
      <c r="A8" s="3"/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5"/>
      <c r="AP8" s="12" t="str">
        <f>IF(AP9&gt;0,MEDIAN(B8:AO8), " " )</f>
        <v xml:space="preserve"> </v>
      </c>
      <c r="AQ8" s="14" t="str">
        <f>IF(AP9&gt;0,AP10/AP9," ")</f>
        <v xml:space="preserve"> </v>
      </c>
    </row>
    <row r="9" spans="1:43" ht="15.75" customHeight="1" thickBot="1">
      <c r="A9" s="8" t="s">
        <v>13</v>
      </c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8"/>
      <c r="AP9" s="13">
        <f>SUM(B9:AO9)</f>
        <v>0</v>
      </c>
    </row>
    <row r="10" spans="1:43" s="11" customFormat="1" ht="15.75" customHeight="1" thickBot="1">
      <c r="A10" s="8"/>
      <c r="B10" s="7">
        <f>B8*B9</f>
        <v>0</v>
      </c>
      <c r="C10" s="7">
        <f t="shared" ref="C10:AO10" si="2">C8*C9</f>
        <v>0</v>
      </c>
      <c r="D10" s="7">
        <f t="shared" si="2"/>
        <v>0</v>
      </c>
      <c r="E10" s="7">
        <f t="shared" si="2"/>
        <v>0</v>
      </c>
      <c r="F10" s="7">
        <f t="shared" si="2"/>
        <v>0</v>
      </c>
      <c r="G10" s="7">
        <f t="shared" si="2"/>
        <v>0</v>
      </c>
      <c r="H10" s="7">
        <f t="shared" si="2"/>
        <v>0</v>
      </c>
      <c r="I10" s="7">
        <f t="shared" si="2"/>
        <v>0</v>
      </c>
      <c r="J10" s="7">
        <f t="shared" si="2"/>
        <v>0</v>
      </c>
      <c r="K10" s="7">
        <f t="shared" si="2"/>
        <v>0</v>
      </c>
      <c r="L10" s="7">
        <f t="shared" si="2"/>
        <v>0</v>
      </c>
      <c r="M10" s="7">
        <f t="shared" si="2"/>
        <v>0</v>
      </c>
      <c r="N10" s="7">
        <f t="shared" si="2"/>
        <v>0</v>
      </c>
      <c r="O10" s="7">
        <f t="shared" si="2"/>
        <v>0</v>
      </c>
      <c r="P10" s="7">
        <f t="shared" si="2"/>
        <v>0</v>
      </c>
      <c r="Q10" s="7">
        <f t="shared" si="2"/>
        <v>0</v>
      </c>
      <c r="R10" s="7">
        <f t="shared" si="2"/>
        <v>0</v>
      </c>
      <c r="S10" s="7">
        <f t="shared" si="2"/>
        <v>0</v>
      </c>
      <c r="T10" s="7">
        <f t="shared" si="2"/>
        <v>0</v>
      </c>
      <c r="U10" s="7">
        <f t="shared" si="2"/>
        <v>0</v>
      </c>
      <c r="V10" s="7">
        <f t="shared" si="2"/>
        <v>0</v>
      </c>
      <c r="W10" s="7">
        <f t="shared" si="2"/>
        <v>0</v>
      </c>
      <c r="X10" s="7">
        <f t="shared" si="2"/>
        <v>0</v>
      </c>
      <c r="Y10" s="7">
        <f t="shared" si="2"/>
        <v>0</v>
      </c>
      <c r="Z10" s="7">
        <f t="shared" si="2"/>
        <v>0</v>
      </c>
      <c r="AA10" s="7">
        <f t="shared" si="2"/>
        <v>0</v>
      </c>
      <c r="AB10" s="7">
        <f t="shared" si="2"/>
        <v>0</v>
      </c>
      <c r="AC10" s="7">
        <f t="shared" si="2"/>
        <v>0</v>
      </c>
      <c r="AD10" s="7">
        <f t="shared" si="2"/>
        <v>0</v>
      </c>
      <c r="AE10" s="7">
        <f t="shared" si="2"/>
        <v>0</v>
      </c>
      <c r="AF10" s="7">
        <f t="shared" si="2"/>
        <v>0</v>
      </c>
      <c r="AG10" s="7">
        <f t="shared" si="2"/>
        <v>0</v>
      </c>
      <c r="AH10" s="7">
        <f t="shared" si="2"/>
        <v>0</v>
      </c>
      <c r="AI10" s="7">
        <f t="shared" si="2"/>
        <v>0</v>
      </c>
      <c r="AJ10" s="7">
        <f t="shared" si="2"/>
        <v>0</v>
      </c>
      <c r="AK10" s="7">
        <f t="shared" si="2"/>
        <v>0</v>
      </c>
      <c r="AL10" s="7">
        <f t="shared" si="2"/>
        <v>0</v>
      </c>
      <c r="AM10" s="7">
        <f t="shared" si="2"/>
        <v>0</v>
      </c>
      <c r="AN10" s="7">
        <f t="shared" si="2"/>
        <v>0</v>
      </c>
      <c r="AO10" s="7">
        <f t="shared" si="2"/>
        <v>0</v>
      </c>
      <c r="AP10" s="5">
        <f>SUM(B10:AO10)</f>
        <v>0</v>
      </c>
    </row>
    <row r="11" spans="1:43" ht="15.75" customHeight="1" thickBot="1">
      <c r="A11" s="3"/>
      <c r="B11" s="23">
        <v>62</v>
      </c>
      <c r="C11" s="24">
        <v>65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5"/>
      <c r="AP11" s="12">
        <f>IF(AP12&gt;0,MEDIAN(B11:AO11), " " )</f>
        <v>63.5</v>
      </c>
      <c r="AQ11" s="14">
        <f>IF(AP12&gt;0,AP13/AP12," ")</f>
        <v>63.5</v>
      </c>
    </row>
    <row r="12" spans="1:43" ht="15.75" customHeight="1" thickBot="1">
      <c r="A12" s="8" t="s">
        <v>2</v>
      </c>
      <c r="B12" s="26">
        <v>1</v>
      </c>
      <c r="C12" s="27">
        <v>1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8"/>
      <c r="AP12" s="13">
        <f>SUM(B12:AO12)</f>
        <v>2</v>
      </c>
    </row>
    <row r="13" spans="1:43" s="11" customFormat="1" ht="15.75" customHeight="1" thickBot="1">
      <c r="A13" s="8"/>
      <c r="B13" s="7">
        <f>B11*B12</f>
        <v>62</v>
      </c>
      <c r="C13" s="7">
        <f t="shared" ref="C13:AO13" si="3">C11*C12</f>
        <v>65</v>
      </c>
      <c r="D13" s="7">
        <f t="shared" si="3"/>
        <v>0</v>
      </c>
      <c r="E13" s="7">
        <f t="shared" si="3"/>
        <v>0</v>
      </c>
      <c r="F13" s="7">
        <f t="shared" si="3"/>
        <v>0</v>
      </c>
      <c r="G13" s="7">
        <f t="shared" si="3"/>
        <v>0</v>
      </c>
      <c r="H13" s="7">
        <f t="shared" si="3"/>
        <v>0</v>
      </c>
      <c r="I13" s="7">
        <f t="shared" si="3"/>
        <v>0</v>
      </c>
      <c r="J13" s="7">
        <f t="shared" si="3"/>
        <v>0</v>
      </c>
      <c r="K13" s="7">
        <f t="shared" si="3"/>
        <v>0</v>
      </c>
      <c r="L13" s="7">
        <f t="shared" si="3"/>
        <v>0</v>
      </c>
      <c r="M13" s="7">
        <f t="shared" si="3"/>
        <v>0</v>
      </c>
      <c r="N13" s="7">
        <f t="shared" si="3"/>
        <v>0</v>
      </c>
      <c r="O13" s="7">
        <f t="shared" si="3"/>
        <v>0</v>
      </c>
      <c r="P13" s="7">
        <f t="shared" si="3"/>
        <v>0</v>
      </c>
      <c r="Q13" s="7">
        <f t="shared" si="3"/>
        <v>0</v>
      </c>
      <c r="R13" s="7">
        <f t="shared" si="3"/>
        <v>0</v>
      </c>
      <c r="S13" s="7">
        <f t="shared" si="3"/>
        <v>0</v>
      </c>
      <c r="T13" s="7">
        <f t="shared" si="3"/>
        <v>0</v>
      </c>
      <c r="U13" s="7">
        <f t="shared" si="3"/>
        <v>0</v>
      </c>
      <c r="V13" s="7">
        <f t="shared" si="3"/>
        <v>0</v>
      </c>
      <c r="W13" s="7">
        <f t="shared" si="3"/>
        <v>0</v>
      </c>
      <c r="X13" s="7">
        <f t="shared" si="3"/>
        <v>0</v>
      </c>
      <c r="Y13" s="7">
        <f t="shared" si="3"/>
        <v>0</v>
      </c>
      <c r="Z13" s="7">
        <f t="shared" si="3"/>
        <v>0</v>
      </c>
      <c r="AA13" s="7">
        <f t="shared" si="3"/>
        <v>0</v>
      </c>
      <c r="AB13" s="7">
        <f t="shared" si="3"/>
        <v>0</v>
      </c>
      <c r="AC13" s="7">
        <f t="shared" si="3"/>
        <v>0</v>
      </c>
      <c r="AD13" s="7">
        <f t="shared" si="3"/>
        <v>0</v>
      </c>
      <c r="AE13" s="7">
        <f t="shared" si="3"/>
        <v>0</v>
      </c>
      <c r="AF13" s="7">
        <f t="shared" si="3"/>
        <v>0</v>
      </c>
      <c r="AG13" s="7">
        <f t="shared" si="3"/>
        <v>0</v>
      </c>
      <c r="AH13" s="7">
        <f t="shared" si="3"/>
        <v>0</v>
      </c>
      <c r="AI13" s="7">
        <f t="shared" si="3"/>
        <v>0</v>
      </c>
      <c r="AJ13" s="7">
        <f t="shared" si="3"/>
        <v>0</v>
      </c>
      <c r="AK13" s="7">
        <f t="shared" si="3"/>
        <v>0</v>
      </c>
      <c r="AL13" s="7">
        <f t="shared" si="3"/>
        <v>0</v>
      </c>
      <c r="AM13" s="7">
        <f t="shared" si="3"/>
        <v>0</v>
      </c>
      <c r="AN13" s="7">
        <f t="shared" si="3"/>
        <v>0</v>
      </c>
      <c r="AO13" s="7">
        <f t="shared" si="3"/>
        <v>0</v>
      </c>
      <c r="AP13" s="5">
        <f>SUM(B13:AO13)</f>
        <v>127</v>
      </c>
    </row>
    <row r="14" spans="1:43" ht="15.75" customHeight="1" thickBot="1">
      <c r="A14" s="3"/>
      <c r="B14" s="23">
        <v>56</v>
      </c>
      <c r="C14" s="24">
        <v>57</v>
      </c>
      <c r="D14" s="24">
        <v>60</v>
      </c>
      <c r="E14" s="24">
        <v>64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5"/>
      <c r="AP14" s="12">
        <f>IF(AP15&gt;0,MEDIAN(B14:AO14), " " )</f>
        <v>58.5</v>
      </c>
      <c r="AQ14" s="14">
        <f>IF(AP15&gt;0,AP16/AP15," ")</f>
        <v>59.5</v>
      </c>
    </row>
    <row r="15" spans="1:43" ht="15.75" customHeight="1" thickBot="1">
      <c r="A15" s="8" t="s">
        <v>14</v>
      </c>
      <c r="B15" s="26">
        <v>1</v>
      </c>
      <c r="C15" s="27">
        <v>1</v>
      </c>
      <c r="D15" s="27">
        <v>3</v>
      </c>
      <c r="E15" s="27">
        <v>1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8"/>
      <c r="AP15" s="13">
        <f>SUM(B15:AO15)</f>
        <v>6</v>
      </c>
    </row>
    <row r="16" spans="1:43" s="11" customFormat="1" ht="15.75" customHeight="1" thickBot="1">
      <c r="A16" s="17"/>
      <c r="B16" s="18">
        <f>B14*B15</f>
        <v>56</v>
      </c>
      <c r="C16" s="19">
        <f t="shared" ref="C16:AO16" si="4">C14*C15</f>
        <v>57</v>
      </c>
      <c r="D16" s="19">
        <f t="shared" si="4"/>
        <v>180</v>
      </c>
      <c r="E16" s="19">
        <f t="shared" si="4"/>
        <v>64</v>
      </c>
      <c r="F16" s="19">
        <f t="shared" si="4"/>
        <v>0</v>
      </c>
      <c r="G16" s="19">
        <f t="shared" si="4"/>
        <v>0</v>
      </c>
      <c r="H16" s="19">
        <f t="shared" si="4"/>
        <v>0</v>
      </c>
      <c r="I16" s="19">
        <f t="shared" si="4"/>
        <v>0</v>
      </c>
      <c r="J16" s="19">
        <f t="shared" si="4"/>
        <v>0</v>
      </c>
      <c r="K16" s="19">
        <f t="shared" si="4"/>
        <v>0</v>
      </c>
      <c r="L16" s="19">
        <f t="shared" si="4"/>
        <v>0</v>
      </c>
      <c r="M16" s="19">
        <f t="shared" si="4"/>
        <v>0</v>
      </c>
      <c r="N16" s="19">
        <f t="shared" si="4"/>
        <v>0</v>
      </c>
      <c r="O16" s="19">
        <f t="shared" si="4"/>
        <v>0</v>
      </c>
      <c r="P16" s="19">
        <f t="shared" si="4"/>
        <v>0</v>
      </c>
      <c r="Q16" s="19">
        <f t="shared" si="4"/>
        <v>0</v>
      </c>
      <c r="R16" s="19">
        <f t="shared" si="4"/>
        <v>0</v>
      </c>
      <c r="S16" s="19">
        <f t="shared" si="4"/>
        <v>0</v>
      </c>
      <c r="T16" s="19">
        <f t="shared" si="4"/>
        <v>0</v>
      </c>
      <c r="U16" s="19">
        <f t="shared" si="4"/>
        <v>0</v>
      </c>
      <c r="V16" s="19">
        <f t="shared" si="4"/>
        <v>0</v>
      </c>
      <c r="W16" s="19">
        <f t="shared" si="4"/>
        <v>0</v>
      </c>
      <c r="X16" s="19">
        <f t="shared" si="4"/>
        <v>0</v>
      </c>
      <c r="Y16" s="19">
        <f t="shared" si="4"/>
        <v>0</v>
      </c>
      <c r="Z16" s="19">
        <f t="shared" si="4"/>
        <v>0</v>
      </c>
      <c r="AA16" s="19">
        <f t="shared" si="4"/>
        <v>0</v>
      </c>
      <c r="AB16" s="19">
        <f t="shared" si="4"/>
        <v>0</v>
      </c>
      <c r="AC16" s="19">
        <f t="shared" si="4"/>
        <v>0</v>
      </c>
      <c r="AD16" s="19">
        <f t="shared" si="4"/>
        <v>0</v>
      </c>
      <c r="AE16" s="19">
        <f t="shared" si="4"/>
        <v>0</v>
      </c>
      <c r="AF16" s="19">
        <f t="shared" si="4"/>
        <v>0</v>
      </c>
      <c r="AG16" s="19">
        <f t="shared" si="4"/>
        <v>0</v>
      </c>
      <c r="AH16" s="19">
        <f t="shared" si="4"/>
        <v>0</v>
      </c>
      <c r="AI16" s="19">
        <f t="shared" si="4"/>
        <v>0</v>
      </c>
      <c r="AJ16" s="19">
        <f t="shared" si="4"/>
        <v>0</v>
      </c>
      <c r="AK16" s="19">
        <f t="shared" si="4"/>
        <v>0</v>
      </c>
      <c r="AL16" s="19">
        <f t="shared" si="4"/>
        <v>0</v>
      </c>
      <c r="AM16" s="19">
        <f t="shared" si="4"/>
        <v>0</v>
      </c>
      <c r="AN16" s="19">
        <f t="shared" si="4"/>
        <v>0</v>
      </c>
      <c r="AO16" s="20">
        <f t="shared" si="4"/>
        <v>0</v>
      </c>
      <c r="AP16" s="11">
        <f>SUM(B16:AO16)</f>
        <v>357</v>
      </c>
    </row>
    <row r="17" spans="1:43" ht="15.75" customHeight="1"/>
    <row r="18" spans="1:43" s="2" customFormat="1" ht="15.75" customHeight="1" thickBot="1">
      <c r="A18" s="278" t="s">
        <v>11</v>
      </c>
      <c r="B18" s="278"/>
      <c r="C18" s="278"/>
      <c r="D18" s="278"/>
      <c r="E18" s="278"/>
      <c r="F18" s="278"/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15" t="s">
        <v>4</v>
      </c>
      <c r="AQ18" s="16" t="s">
        <v>5</v>
      </c>
    </row>
    <row r="19" spans="1:43" ht="15.75" customHeight="1" thickBot="1">
      <c r="A19" s="4"/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5"/>
      <c r="AP19" s="12" t="str">
        <f>IF(AP20&gt;0,MEDIAN(B19:AO19), " " )</f>
        <v xml:space="preserve"> </v>
      </c>
      <c r="AQ19" s="14" t="str">
        <f>IF(AP20&gt;0,AP21/AP20," ")</f>
        <v xml:space="preserve"> </v>
      </c>
    </row>
    <row r="20" spans="1:43" ht="15.75" customHeight="1" thickBot="1">
      <c r="A20" s="6" t="s">
        <v>0</v>
      </c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8"/>
      <c r="AP20" s="13">
        <f>SUM(B20:AO20)</f>
        <v>0</v>
      </c>
    </row>
    <row r="21" spans="1:43" s="11" customFormat="1" ht="15.75" customHeight="1" thickBot="1">
      <c r="A21" s="6"/>
      <c r="B21" s="7">
        <f>B19*B20</f>
        <v>0</v>
      </c>
      <c r="C21" s="7">
        <f t="shared" ref="C21:AO21" si="5">C19*C20</f>
        <v>0</v>
      </c>
      <c r="D21" s="7">
        <f t="shared" si="5"/>
        <v>0</v>
      </c>
      <c r="E21" s="7">
        <f t="shared" si="5"/>
        <v>0</v>
      </c>
      <c r="F21" s="7">
        <f t="shared" si="5"/>
        <v>0</v>
      </c>
      <c r="G21" s="7">
        <f t="shared" si="5"/>
        <v>0</v>
      </c>
      <c r="H21" s="7">
        <f t="shared" si="5"/>
        <v>0</v>
      </c>
      <c r="I21" s="7">
        <f t="shared" si="5"/>
        <v>0</v>
      </c>
      <c r="J21" s="7">
        <f t="shared" si="5"/>
        <v>0</v>
      </c>
      <c r="K21" s="7">
        <f t="shared" si="5"/>
        <v>0</v>
      </c>
      <c r="L21" s="7">
        <f t="shared" si="5"/>
        <v>0</v>
      </c>
      <c r="M21" s="7">
        <f t="shared" si="5"/>
        <v>0</v>
      </c>
      <c r="N21" s="7">
        <f t="shared" si="5"/>
        <v>0</v>
      </c>
      <c r="O21" s="7">
        <f t="shared" si="5"/>
        <v>0</v>
      </c>
      <c r="P21" s="7">
        <f t="shared" si="5"/>
        <v>0</v>
      </c>
      <c r="Q21" s="7">
        <f t="shared" si="5"/>
        <v>0</v>
      </c>
      <c r="R21" s="7">
        <f t="shared" si="5"/>
        <v>0</v>
      </c>
      <c r="S21" s="7">
        <f t="shared" si="5"/>
        <v>0</v>
      </c>
      <c r="T21" s="7">
        <f t="shared" si="5"/>
        <v>0</v>
      </c>
      <c r="U21" s="7">
        <f t="shared" si="5"/>
        <v>0</v>
      </c>
      <c r="V21" s="7">
        <f t="shared" si="5"/>
        <v>0</v>
      </c>
      <c r="W21" s="7">
        <f t="shared" si="5"/>
        <v>0</v>
      </c>
      <c r="X21" s="7">
        <f t="shared" si="5"/>
        <v>0</v>
      </c>
      <c r="Y21" s="7">
        <f t="shared" si="5"/>
        <v>0</v>
      </c>
      <c r="Z21" s="7">
        <f t="shared" si="5"/>
        <v>0</v>
      </c>
      <c r="AA21" s="7">
        <f t="shared" si="5"/>
        <v>0</v>
      </c>
      <c r="AB21" s="7">
        <f t="shared" si="5"/>
        <v>0</v>
      </c>
      <c r="AC21" s="7">
        <f t="shared" si="5"/>
        <v>0</v>
      </c>
      <c r="AD21" s="7">
        <f t="shared" si="5"/>
        <v>0</v>
      </c>
      <c r="AE21" s="7">
        <f t="shared" si="5"/>
        <v>0</v>
      </c>
      <c r="AF21" s="7">
        <f t="shared" si="5"/>
        <v>0</v>
      </c>
      <c r="AG21" s="7">
        <f t="shared" si="5"/>
        <v>0</v>
      </c>
      <c r="AH21" s="7">
        <f t="shared" si="5"/>
        <v>0</v>
      </c>
      <c r="AI21" s="7">
        <f t="shared" si="5"/>
        <v>0</v>
      </c>
      <c r="AJ21" s="7">
        <f t="shared" si="5"/>
        <v>0</v>
      </c>
      <c r="AK21" s="7">
        <f t="shared" si="5"/>
        <v>0</v>
      </c>
      <c r="AL21" s="7">
        <f t="shared" si="5"/>
        <v>0</v>
      </c>
      <c r="AM21" s="7">
        <f t="shared" si="5"/>
        <v>0</v>
      </c>
      <c r="AN21" s="7">
        <f t="shared" si="5"/>
        <v>0</v>
      </c>
      <c r="AO21" s="7">
        <f t="shared" si="5"/>
        <v>0</v>
      </c>
      <c r="AP21" s="5">
        <f>SUM(B21:AO21)</f>
        <v>0</v>
      </c>
    </row>
    <row r="22" spans="1:43" ht="15.75" customHeight="1" thickBot="1">
      <c r="A22" s="3"/>
      <c r="B22" s="23">
        <v>54</v>
      </c>
      <c r="C22" s="24">
        <v>59</v>
      </c>
      <c r="D22" s="24">
        <v>60</v>
      </c>
      <c r="E22" s="24">
        <v>62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5"/>
      <c r="AP22" s="12">
        <f>IF(AP23&gt;0,MEDIAN(B22:AO22), " " )</f>
        <v>59.5</v>
      </c>
      <c r="AQ22" s="14">
        <f>IF(AP23&gt;0,AP24/AP23," ")</f>
        <v>59.4</v>
      </c>
    </row>
    <row r="23" spans="1:43" ht="15.75" customHeight="1" thickBot="1">
      <c r="A23" s="8" t="s">
        <v>1</v>
      </c>
      <c r="B23" s="26">
        <v>1</v>
      </c>
      <c r="C23" s="27">
        <v>1</v>
      </c>
      <c r="D23" s="27">
        <v>1</v>
      </c>
      <c r="E23" s="27">
        <v>2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8"/>
      <c r="AP23" s="13">
        <f>SUM(B23:AO23)</f>
        <v>5</v>
      </c>
    </row>
    <row r="24" spans="1:43" s="11" customFormat="1" ht="15.75" customHeight="1" thickBot="1">
      <c r="A24" s="8"/>
      <c r="B24" s="7">
        <f>B22*B23</f>
        <v>54</v>
      </c>
      <c r="C24" s="7">
        <f t="shared" ref="C24:AO24" si="6">C22*C23</f>
        <v>59</v>
      </c>
      <c r="D24" s="7">
        <f t="shared" si="6"/>
        <v>60</v>
      </c>
      <c r="E24" s="7">
        <f t="shared" si="6"/>
        <v>124</v>
      </c>
      <c r="F24" s="7">
        <f t="shared" si="6"/>
        <v>0</v>
      </c>
      <c r="G24" s="7">
        <f t="shared" si="6"/>
        <v>0</v>
      </c>
      <c r="H24" s="7">
        <f t="shared" si="6"/>
        <v>0</v>
      </c>
      <c r="I24" s="7">
        <f t="shared" si="6"/>
        <v>0</v>
      </c>
      <c r="J24" s="7">
        <f t="shared" si="6"/>
        <v>0</v>
      </c>
      <c r="K24" s="7">
        <f t="shared" si="6"/>
        <v>0</v>
      </c>
      <c r="L24" s="7">
        <f t="shared" si="6"/>
        <v>0</v>
      </c>
      <c r="M24" s="7">
        <f t="shared" si="6"/>
        <v>0</v>
      </c>
      <c r="N24" s="7">
        <f t="shared" si="6"/>
        <v>0</v>
      </c>
      <c r="O24" s="7">
        <f t="shared" si="6"/>
        <v>0</v>
      </c>
      <c r="P24" s="7">
        <f t="shared" si="6"/>
        <v>0</v>
      </c>
      <c r="Q24" s="7">
        <f t="shared" si="6"/>
        <v>0</v>
      </c>
      <c r="R24" s="7">
        <f t="shared" si="6"/>
        <v>0</v>
      </c>
      <c r="S24" s="7">
        <f t="shared" si="6"/>
        <v>0</v>
      </c>
      <c r="T24" s="7">
        <f t="shared" si="6"/>
        <v>0</v>
      </c>
      <c r="U24" s="7">
        <f t="shared" si="6"/>
        <v>0</v>
      </c>
      <c r="V24" s="7">
        <f t="shared" si="6"/>
        <v>0</v>
      </c>
      <c r="W24" s="7">
        <f t="shared" si="6"/>
        <v>0</v>
      </c>
      <c r="X24" s="7">
        <f t="shared" si="6"/>
        <v>0</v>
      </c>
      <c r="Y24" s="7">
        <f t="shared" si="6"/>
        <v>0</v>
      </c>
      <c r="Z24" s="7">
        <f t="shared" si="6"/>
        <v>0</v>
      </c>
      <c r="AA24" s="7">
        <f t="shared" si="6"/>
        <v>0</v>
      </c>
      <c r="AB24" s="7">
        <f t="shared" si="6"/>
        <v>0</v>
      </c>
      <c r="AC24" s="7">
        <f t="shared" si="6"/>
        <v>0</v>
      </c>
      <c r="AD24" s="7">
        <f t="shared" si="6"/>
        <v>0</v>
      </c>
      <c r="AE24" s="7">
        <f t="shared" si="6"/>
        <v>0</v>
      </c>
      <c r="AF24" s="7">
        <f t="shared" si="6"/>
        <v>0</v>
      </c>
      <c r="AG24" s="7">
        <f t="shared" si="6"/>
        <v>0</v>
      </c>
      <c r="AH24" s="7">
        <f t="shared" si="6"/>
        <v>0</v>
      </c>
      <c r="AI24" s="7">
        <f t="shared" si="6"/>
        <v>0</v>
      </c>
      <c r="AJ24" s="7">
        <f t="shared" si="6"/>
        <v>0</v>
      </c>
      <c r="AK24" s="7">
        <f t="shared" si="6"/>
        <v>0</v>
      </c>
      <c r="AL24" s="7">
        <f t="shared" si="6"/>
        <v>0</v>
      </c>
      <c r="AM24" s="7">
        <f t="shared" si="6"/>
        <v>0</v>
      </c>
      <c r="AN24" s="7">
        <f t="shared" si="6"/>
        <v>0</v>
      </c>
      <c r="AO24" s="7">
        <f t="shared" si="6"/>
        <v>0</v>
      </c>
      <c r="AP24" s="5">
        <f>SUM(B24:AO24)</f>
        <v>297</v>
      </c>
    </row>
    <row r="25" spans="1:43" ht="15.75" customHeight="1" thickBot="1">
      <c r="A25" s="3"/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5"/>
      <c r="AP25" s="12" t="str">
        <f>IF(AP26&gt;0,MEDIAN(B25:AO25), " " )</f>
        <v xml:space="preserve"> </v>
      </c>
      <c r="AQ25" s="14" t="str">
        <f>IF(AP26&gt;0,AP27/AP26," ")</f>
        <v xml:space="preserve"> </v>
      </c>
    </row>
    <row r="26" spans="1:43" ht="15.75" customHeight="1" thickBot="1">
      <c r="A26" s="8" t="s">
        <v>13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8"/>
      <c r="AP26" s="13">
        <f>SUM(B26:AO26)</f>
        <v>0</v>
      </c>
    </row>
    <row r="27" spans="1:43" s="11" customFormat="1" ht="15.75" customHeight="1" thickBot="1">
      <c r="A27" s="8"/>
      <c r="B27" s="7">
        <f>B25*B26</f>
        <v>0</v>
      </c>
      <c r="C27" s="7">
        <f t="shared" ref="C27:AO27" si="7">C25*C26</f>
        <v>0</v>
      </c>
      <c r="D27" s="7">
        <f t="shared" si="7"/>
        <v>0</v>
      </c>
      <c r="E27" s="7">
        <f t="shared" si="7"/>
        <v>0</v>
      </c>
      <c r="F27" s="7">
        <f t="shared" si="7"/>
        <v>0</v>
      </c>
      <c r="G27" s="7">
        <f t="shared" si="7"/>
        <v>0</v>
      </c>
      <c r="H27" s="7">
        <f t="shared" si="7"/>
        <v>0</v>
      </c>
      <c r="I27" s="7">
        <f t="shared" si="7"/>
        <v>0</v>
      </c>
      <c r="J27" s="7">
        <f t="shared" si="7"/>
        <v>0</v>
      </c>
      <c r="K27" s="7">
        <f t="shared" si="7"/>
        <v>0</v>
      </c>
      <c r="L27" s="7">
        <f t="shared" si="7"/>
        <v>0</v>
      </c>
      <c r="M27" s="7">
        <f t="shared" si="7"/>
        <v>0</v>
      </c>
      <c r="N27" s="7">
        <f t="shared" si="7"/>
        <v>0</v>
      </c>
      <c r="O27" s="7">
        <f t="shared" si="7"/>
        <v>0</v>
      </c>
      <c r="P27" s="7">
        <f t="shared" si="7"/>
        <v>0</v>
      </c>
      <c r="Q27" s="7">
        <f t="shared" si="7"/>
        <v>0</v>
      </c>
      <c r="R27" s="7">
        <f t="shared" si="7"/>
        <v>0</v>
      </c>
      <c r="S27" s="7">
        <f t="shared" si="7"/>
        <v>0</v>
      </c>
      <c r="T27" s="7">
        <f t="shared" si="7"/>
        <v>0</v>
      </c>
      <c r="U27" s="7">
        <f t="shared" si="7"/>
        <v>0</v>
      </c>
      <c r="V27" s="7">
        <f t="shared" si="7"/>
        <v>0</v>
      </c>
      <c r="W27" s="7">
        <f t="shared" si="7"/>
        <v>0</v>
      </c>
      <c r="X27" s="7">
        <f t="shared" si="7"/>
        <v>0</v>
      </c>
      <c r="Y27" s="7">
        <f t="shared" si="7"/>
        <v>0</v>
      </c>
      <c r="Z27" s="7">
        <f t="shared" si="7"/>
        <v>0</v>
      </c>
      <c r="AA27" s="7">
        <f t="shared" si="7"/>
        <v>0</v>
      </c>
      <c r="AB27" s="7">
        <f t="shared" si="7"/>
        <v>0</v>
      </c>
      <c r="AC27" s="7">
        <f t="shared" si="7"/>
        <v>0</v>
      </c>
      <c r="AD27" s="7">
        <f t="shared" si="7"/>
        <v>0</v>
      </c>
      <c r="AE27" s="7">
        <f t="shared" si="7"/>
        <v>0</v>
      </c>
      <c r="AF27" s="7">
        <f t="shared" si="7"/>
        <v>0</v>
      </c>
      <c r="AG27" s="7">
        <f t="shared" si="7"/>
        <v>0</v>
      </c>
      <c r="AH27" s="7">
        <f t="shared" si="7"/>
        <v>0</v>
      </c>
      <c r="AI27" s="7">
        <f t="shared" si="7"/>
        <v>0</v>
      </c>
      <c r="AJ27" s="7">
        <f t="shared" si="7"/>
        <v>0</v>
      </c>
      <c r="AK27" s="7">
        <f t="shared" si="7"/>
        <v>0</v>
      </c>
      <c r="AL27" s="7">
        <f t="shared" si="7"/>
        <v>0</v>
      </c>
      <c r="AM27" s="7">
        <f t="shared" si="7"/>
        <v>0</v>
      </c>
      <c r="AN27" s="7">
        <f t="shared" si="7"/>
        <v>0</v>
      </c>
      <c r="AO27" s="7">
        <f t="shared" si="7"/>
        <v>0</v>
      </c>
      <c r="AP27" s="5">
        <f>SUM(B27:AO27)</f>
        <v>0</v>
      </c>
    </row>
    <row r="28" spans="1:43" ht="15.75" customHeight="1" thickBot="1">
      <c r="A28" s="3"/>
      <c r="B28" s="23">
        <v>55</v>
      </c>
      <c r="C28" s="24">
        <v>57</v>
      </c>
      <c r="D28" s="24">
        <v>62</v>
      </c>
      <c r="E28" s="24">
        <v>65</v>
      </c>
      <c r="F28" s="24">
        <v>68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5"/>
      <c r="AP28" s="12">
        <f>IF(AP29&gt;0,MEDIAN(B28:AO28), " " )</f>
        <v>62</v>
      </c>
      <c r="AQ28" s="14">
        <f>IF(AP29&gt;0,AP30/AP29," ")</f>
        <v>62</v>
      </c>
    </row>
    <row r="29" spans="1:43" ht="15.75" customHeight="1" thickBot="1">
      <c r="A29" s="8" t="s">
        <v>2</v>
      </c>
      <c r="B29" s="26">
        <v>1</v>
      </c>
      <c r="C29" s="27">
        <v>1</v>
      </c>
      <c r="D29" s="27">
        <v>1</v>
      </c>
      <c r="E29" s="27">
        <v>2</v>
      </c>
      <c r="F29" s="27">
        <v>1</v>
      </c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8"/>
      <c r="AP29" s="13">
        <f>SUM(B29:AO29)</f>
        <v>6</v>
      </c>
    </row>
    <row r="30" spans="1:43" s="11" customFormat="1" ht="15.75" customHeight="1" thickBot="1">
      <c r="A30" s="8"/>
      <c r="B30" s="7">
        <f>B28*B29</f>
        <v>55</v>
      </c>
      <c r="C30" s="7">
        <f t="shared" ref="C30:AO30" si="8">C28*C29</f>
        <v>57</v>
      </c>
      <c r="D30" s="7">
        <f t="shared" si="8"/>
        <v>62</v>
      </c>
      <c r="E30" s="7">
        <f t="shared" si="8"/>
        <v>130</v>
      </c>
      <c r="F30" s="7">
        <f t="shared" si="8"/>
        <v>68</v>
      </c>
      <c r="G30" s="7">
        <f t="shared" si="8"/>
        <v>0</v>
      </c>
      <c r="H30" s="7">
        <f t="shared" si="8"/>
        <v>0</v>
      </c>
      <c r="I30" s="7">
        <f t="shared" si="8"/>
        <v>0</v>
      </c>
      <c r="J30" s="7">
        <f t="shared" si="8"/>
        <v>0</v>
      </c>
      <c r="K30" s="7">
        <f t="shared" si="8"/>
        <v>0</v>
      </c>
      <c r="L30" s="7">
        <f t="shared" si="8"/>
        <v>0</v>
      </c>
      <c r="M30" s="7">
        <f t="shared" si="8"/>
        <v>0</v>
      </c>
      <c r="N30" s="7">
        <f t="shared" si="8"/>
        <v>0</v>
      </c>
      <c r="O30" s="7">
        <f t="shared" si="8"/>
        <v>0</v>
      </c>
      <c r="P30" s="7">
        <f t="shared" si="8"/>
        <v>0</v>
      </c>
      <c r="Q30" s="7">
        <f t="shared" si="8"/>
        <v>0</v>
      </c>
      <c r="R30" s="7">
        <f t="shared" si="8"/>
        <v>0</v>
      </c>
      <c r="S30" s="7">
        <f t="shared" si="8"/>
        <v>0</v>
      </c>
      <c r="T30" s="7">
        <f t="shared" si="8"/>
        <v>0</v>
      </c>
      <c r="U30" s="7">
        <f t="shared" si="8"/>
        <v>0</v>
      </c>
      <c r="V30" s="7">
        <f t="shared" si="8"/>
        <v>0</v>
      </c>
      <c r="W30" s="7">
        <f t="shared" si="8"/>
        <v>0</v>
      </c>
      <c r="X30" s="7">
        <f t="shared" si="8"/>
        <v>0</v>
      </c>
      <c r="Y30" s="7">
        <f t="shared" si="8"/>
        <v>0</v>
      </c>
      <c r="Z30" s="7">
        <f t="shared" si="8"/>
        <v>0</v>
      </c>
      <c r="AA30" s="7">
        <f t="shared" si="8"/>
        <v>0</v>
      </c>
      <c r="AB30" s="7">
        <f t="shared" si="8"/>
        <v>0</v>
      </c>
      <c r="AC30" s="7">
        <f t="shared" si="8"/>
        <v>0</v>
      </c>
      <c r="AD30" s="7">
        <f t="shared" si="8"/>
        <v>0</v>
      </c>
      <c r="AE30" s="7">
        <f t="shared" si="8"/>
        <v>0</v>
      </c>
      <c r="AF30" s="7">
        <f t="shared" si="8"/>
        <v>0</v>
      </c>
      <c r="AG30" s="7">
        <f t="shared" si="8"/>
        <v>0</v>
      </c>
      <c r="AH30" s="7">
        <f t="shared" si="8"/>
        <v>0</v>
      </c>
      <c r="AI30" s="7">
        <f t="shared" si="8"/>
        <v>0</v>
      </c>
      <c r="AJ30" s="7">
        <f t="shared" si="8"/>
        <v>0</v>
      </c>
      <c r="AK30" s="7">
        <f t="shared" si="8"/>
        <v>0</v>
      </c>
      <c r="AL30" s="7">
        <f t="shared" si="8"/>
        <v>0</v>
      </c>
      <c r="AM30" s="7">
        <f t="shared" si="8"/>
        <v>0</v>
      </c>
      <c r="AN30" s="7">
        <f t="shared" si="8"/>
        <v>0</v>
      </c>
      <c r="AO30" s="7">
        <f t="shared" si="8"/>
        <v>0</v>
      </c>
      <c r="AP30" s="5">
        <f>SUM(B30:AO30)</f>
        <v>372</v>
      </c>
    </row>
    <row r="31" spans="1:43" ht="15.75" customHeight="1" thickBot="1">
      <c r="A31" s="3"/>
      <c r="B31" s="23">
        <v>52</v>
      </c>
      <c r="C31" s="24">
        <v>54</v>
      </c>
      <c r="D31" s="24">
        <v>55</v>
      </c>
      <c r="E31" s="24">
        <v>57</v>
      </c>
      <c r="F31" s="24">
        <v>58</v>
      </c>
      <c r="G31" s="24">
        <v>59</v>
      </c>
      <c r="H31" s="24">
        <v>62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5"/>
      <c r="AP31" s="12">
        <f>IF(AP32&gt;0,MEDIAN(B31:AO31), " " )</f>
        <v>57</v>
      </c>
      <c r="AQ31" s="14">
        <f>IF(AP32&gt;0,AP33/AP32," ")</f>
        <v>55.346938775510203</v>
      </c>
    </row>
    <row r="32" spans="1:43" ht="15.75" customHeight="1" thickBot="1">
      <c r="A32" s="8" t="s">
        <v>14</v>
      </c>
      <c r="B32" s="26">
        <v>8</v>
      </c>
      <c r="C32" s="27">
        <v>14</v>
      </c>
      <c r="D32" s="27">
        <v>9</v>
      </c>
      <c r="E32" s="27">
        <f>8+1</f>
        <v>9</v>
      </c>
      <c r="F32" s="27">
        <v>2</v>
      </c>
      <c r="G32" s="27">
        <v>6</v>
      </c>
      <c r="H32" s="27">
        <v>1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8"/>
      <c r="AP32" s="13">
        <f>SUM(B32:AO32)</f>
        <v>49</v>
      </c>
    </row>
    <row r="33" spans="1:43" s="11" customFormat="1" ht="15.75" customHeight="1" thickBot="1">
      <c r="A33" s="17"/>
      <c r="B33" s="18">
        <f>B31*B32</f>
        <v>416</v>
      </c>
      <c r="C33" s="19">
        <f t="shared" ref="C33:AO33" si="9">C31*C32</f>
        <v>756</v>
      </c>
      <c r="D33" s="19">
        <f t="shared" si="9"/>
        <v>495</v>
      </c>
      <c r="E33" s="19">
        <f t="shared" si="9"/>
        <v>513</v>
      </c>
      <c r="F33" s="19">
        <f t="shared" si="9"/>
        <v>116</v>
      </c>
      <c r="G33" s="19">
        <f t="shared" si="9"/>
        <v>354</v>
      </c>
      <c r="H33" s="19">
        <f t="shared" si="9"/>
        <v>62</v>
      </c>
      <c r="I33" s="19">
        <f t="shared" si="9"/>
        <v>0</v>
      </c>
      <c r="J33" s="19">
        <f t="shared" si="9"/>
        <v>0</v>
      </c>
      <c r="K33" s="19">
        <f t="shared" si="9"/>
        <v>0</v>
      </c>
      <c r="L33" s="19">
        <f t="shared" si="9"/>
        <v>0</v>
      </c>
      <c r="M33" s="19">
        <f t="shared" si="9"/>
        <v>0</v>
      </c>
      <c r="N33" s="19">
        <f t="shared" si="9"/>
        <v>0</v>
      </c>
      <c r="O33" s="19">
        <f t="shared" si="9"/>
        <v>0</v>
      </c>
      <c r="P33" s="19">
        <f t="shared" si="9"/>
        <v>0</v>
      </c>
      <c r="Q33" s="19">
        <f t="shared" si="9"/>
        <v>0</v>
      </c>
      <c r="R33" s="19">
        <f t="shared" si="9"/>
        <v>0</v>
      </c>
      <c r="S33" s="19">
        <f t="shared" si="9"/>
        <v>0</v>
      </c>
      <c r="T33" s="19">
        <f t="shared" si="9"/>
        <v>0</v>
      </c>
      <c r="U33" s="19">
        <f t="shared" si="9"/>
        <v>0</v>
      </c>
      <c r="V33" s="19">
        <f t="shared" si="9"/>
        <v>0</v>
      </c>
      <c r="W33" s="19">
        <f t="shared" si="9"/>
        <v>0</v>
      </c>
      <c r="X33" s="19">
        <f t="shared" si="9"/>
        <v>0</v>
      </c>
      <c r="Y33" s="19">
        <f t="shared" si="9"/>
        <v>0</v>
      </c>
      <c r="Z33" s="19">
        <f t="shared" si="9"/>
        <v>0</v>
      </c>
      <c r="AA33" s="19">
        <f t="shared" si="9"/>
        <v>0</v>
      </c>
      <c r="AB33" s="19">
        <f t="shared" si="9"/>
        <v>0</v>
      </c>
      <c r="AC33" s="19">
        <f t="shared" si="9"/>
        <v>0</v>
      </c>
      <c r="AD33" s="19">
        <f t="shared" si="9"/>
        <v>0</v>
      </c>
      <c r="AE33" s="19">
        <f t="shared" si="9"/>
        <v>0</v>
      </c>
      <c r="AF33" s="19">
        <f t="shared" si="9"/>
        <v>0</v>
      </c>
      <c r="AG33" s="19">
        <f t="shared" si="9"/>
        <v>0</v>
      </c>
      <c r="AH33" s="19">
        <f t="shared" si="9"/>
        <v>0</v>
      </c>
      <c r="AI33" s="19">
        <f t="shared" si="9"/>
        <v>0</v>
      </c>
      <c r="AJ33" s="19">
        <f t="shared" si="9"/>
        <v>0</v>
      </c>
      <c r="AK33" s="19">
        <f t="shared" si="9"/>
        <v>0</v>
      </c>
      <c r="AL33" s="19">
        <f t="shared" si="9"/>
        <v>0</v>
      </c>
      <c r="AM33" s="19">
        <f t="shared" si="9"/>
        <v>0</v>
      </c>
      <c r="AN33" s="19">
        <f t="shared" si="9"/>
        <v>0</v>
      </c>
      <c r="AO33" s="20">
        <f t="shared" si="9"/>
        <v>0</v>
      </c>
      <c r="AP33" s="11">
        <f>SUM(B33:AO33)</f>
        <v>2712</v>
      </c>
    </row>
    <row r="34" spans="1:43" s="11" customFormat="1" ht="15.75" customHeight="1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3" s="2" customFormat="1" ht="15.75" customHeight="1" thickBot="1">
      <c r="A35" s="278" t="s">
        <v>12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N35" s="278"/>
      <c r="O35" s="278"/>
      <c r="P35" s="278"/>
      <c r="Q35" s="278"/>
      <c r="R35" s="278"/>
      <c r="S35" s="278"/>
      <c r="T35" s="278"/>
      <c r="U35" s="278"/>
      <c r="V35" s="278"/>
      <c r="W35" s="278"/>
      <c r="X35" s="278"/>
      <c r="Y35" s="278"/>
      <c r="Z35" s="278"/>
      <c r="AA35" s="278"/>
      <c r="AB35" s="278"/>
      <c r="AC35" s="278"/>
      <c r="AD35" s="278"/>
      <c r="AE35" s="278"/>
      <c r="AF35" s="278"/>
      <c r="AG35" s="278"/>
      <c r="AH35" s="278"/>
      <c r="AI35" s="278"/>
      <c r="AJ35" s="278"/>
      <c r="AK35" s="278"/>
      <c r="AL35" s="278"/>
      <c r="AM35" s="278"/>
      <c r="AN35" s="278"/>
      <c r="AO35" s="278"/>
      <c r="AP35" s="15" t="s">
        <v>4</v>
      </c>
      <c r="AQ35" s="16" t="s">
        <v>5</v>
      </c>
    </row>
    <row r="36" spans="1:43" ht="15.75" customHeight="1" thickBot="1">
      <c r="A36" s="4"/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5"/>
      <c r="AP36" s="12" t="str">
        <f>IF(AP37&gt;0,MEDIAN(B36:AO36), " " )</f>
        <v xml:space="preserve"> </v>
      </c>
      <c r="AQ36" s="14" t="str">
        <f>IF(AP37&gt;0,AP38/AP37," ")</f>
        <v xml:space="preserve"> </v>
      </c>
    </row>
    <row r="37" spans="1:43" ht="15.75" customHeight="1" thickBot="1">
      <c r="A37" s="6" t="s">
        <v>0</v>
      </c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8"/>
      <c r="AP37" s="13">
        <f>SUM(B37:AO37)</f>
        <v>0</v>
      </c>
    </row>
    <row r="38" spans="1:43" s="11" customFormat="1" ht="15.75" customHeight="1" thickBot="1">
      <c r="A38" s="6"/>
      <c r="B38" s="7">
        <f>B36*B37</f>
        <v>0</v>
      </c>
      <c r="C38" s="7">
        <f t="shared" ref="C38:AO38" si="10">C36*C37</f>
        <v>0</v>
      </c>
      <c r="D38" s="7">
        <f t="shared" si="10"/>
        <v>0</v>
      </c>
      <c r="E38" s="7">
        <f t="shared" si="10"/>
        <v>0</v>
      </c>
      <c r="F38" s="7">
        <f t="shared" si="10"/>
        <v>0</v>
      </c>
      <c r="G38" s="7">
        <f t="shared" si="10"/>
        <v>0</v>
      </c>
      <c r="H38" s="7">
        <f t="shared" si="10"/>
        <v>0</v>
      </c>
      <c r="I38" s="7">
        <f t="shared" si="10"/>
        <v>0</v>
      </c>
      <c r="J38" s="7">
        <f t="shared" si="10"/>
        <v>0</v>
      </c>
      <c r="K38" s="7">
        <f t="shared" si="10"/>
        <v>0</v>
      </c>
      <c r="L38" s="7">
        <f t="shared" si="10"/>
        <v>0</v>
      </c>
      <c r="M38" s="7">
        <f t="shared" si="10"/>
        <v>0</v>
      </c>
      <c r="N38" s="7">
        <f t="shared" si="10"/>
        <v>0</v>
      </c>
      <c r="O38" s="7">
        <f t="shared" si="10"/>
        <v>0</v>
      </c>
      <c r="P38" s="7">
        <f t="shared" si="10"/>
        <v>0</v>
      </c>
      <c r="Q38" s="7">
        <f t="shared" si="10"/>
        <v>0</v>
      </c>
      <c r="R38" s="7">
        <f t="shared" si="10"/>
        <v>0</v>
      </c>
      <c r="S38" s="7">
        <f t="shared" si="10"/>
        <v>0</v>
      </c>
      <c r="T38" s="7">
        <f t="shared" si="10"/>
        <v>0</v>
      </c>
      <c r="U38" s="7">
        <f t="shared" si="10"/>
        <v>0</v>
      </c>
      <c r="V38" s="7">
        <f t="shared" si="10"/>
        <v>0</v>
      </c>
      <c r="W38" s="7">
        <f t="shared" si="10"/>
        <v>0</v>
      </c>
      <c r="X38" s="7">
        <f t="shared" si="10"/>
        <v>0</v>
      </c>
      <c r="Y38" s="7">
        <f t="shared" si="10"/>
        <v>0</v>
      </c>
      <c r="Z38" s="7">
        <f t="shared" si="10"/>
        <v>0</v>
      </c>
      <c r="AA38" s="7">
        <f t="shared" si="10"/>
        <v>0</v>
      </c>
      <c r="AB38" s="7">
        <f t="shared" si="10"/>
        <v>0</v>
      </c>
      <c r="AC38" s="7">
        <f t="shared" si="10"/>
        <v>0</v>
      </c>
      <c r="AD38" s="7">
        <f t="shared" si="10"/>
        <v>0</v>
      </c>
      <c r="AE38" s="7">
        <f t="shared" si="10"/>
        <v>0</v>
      </c>
      <c r="AF38" s="7">
        <f t="shared" si="10"/>
        <v>0</v>
      </c>
      <c r="AG38" s="7">
        <f t="shared" si="10"/>
        <v>0</v>
      </c>
      <c r="AH38" s="7">
        <f t="shared" si="10"/>
        <v>0</v>
      </c>
      <c r="AI38" s="7">
        <f t="shared" si="10"/>
        <v>0</v>
      </c>
      <c r="AJ38" s="7">
        <f t="shared" si="10"/>
        <v>0</v>
      </c>
      <c r="AK38" s="7">
        <f t="shared" si="10"/>
        <v>0</v>
      </c>
      <c r="AL38" s="7">
        <f t="shared" si="10"/>
        <v>0</v>
      </c>
      <c r="AM38" s="7">
        <f t="shared" si="10"/>
        <v>0</v>
      </c>
      <c r="AN38" s="7">
        <f t="shared" si="10"/>
        <v>0</v>
      </c>
      <c r="AO38" s="7">
        <f t="shared" si="10"/>
        <v>0</v>
      </c>
      <c r="AP38" s="5">
        <f>SUM(B38:AO38)</f>
        <v>0</v>
      </c>
    </row>
    <row r="39" spans="1:43" ht="15.75" customHeight="1" thickBot="1">
      <c r="A39" s="3"/>
      <c r="B39" s="23">
        <v>55</v>
      </c>
      <c r="C39" s="24">
        <v>60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5"/>
      <c r="AP39" s="12">
        <f>IF(AP40&gt;0,MEDIAN(B39:AO39), " " )</f>
        <v>57.5</v>
      </c>
      <c r="AQ39" s="14">
        <f>IF(AP40&gt;0,AP41/AP40," ")</f>
        <v>57.5</v>
      </c>
    </row>
    <row r="40" spans="1:43" ht="15.75" customHeight="1" thickBot="1">
      <c r="A40" s="8" t="s">
        <v>1</v>
      </c>
      <c r="B40" s="26">
        <v>3</v>
      </c>
      <c r="C40" s="27">
        <v>3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8"/>
      <c r="AP40" s="13">
        <f>SUM(B40:AO40)</f>
        <v>6</v>
      </c>
    </row>
    <row r="41" spans="1:43" s="11" customFormat="1" ht="15.75" customHeight="1" thickBot="1">
      <c r="A41" s="8"/>
      <c r="B41" s="7">
        <f t="shared" ref="B41:AO41" si="11">B39*B40</f>
        <v>165</v>
      </c>
      <c r="C41" s="7">
        <f t="shared" si="11"/>
        <v>180</v>
      </c>
      <c r="D41" s="7">
        <f t="shared" si="11"/>
        <v>0</v>
      </c>
      <c r="E41" s="7">
        <f t="shared" si="11"/>
        <v>0</v>
      </c>
      <c r="F41" s="7">
        <f t="shared" si="11"/>
        <v>0</v>
      </c>
      <c r="G41" s="7">
        <f t="shared" si="11"/>
        <v>0</v>
      </c>
      <c r="H41" s="7">
        <f t="shared" si="11"/>
        <v>0</v>
      </c>
      <c r="I41" s="7">
        <f t="shared" si="11"/>
        <v>0</v>
      </c>
      <c r="J41" s="7">
        <f t="shared" si="11"/>
        <v>0</v>
      </c>
      <c r="K41" s="7">
        <f t="shared" si="11"/>
        <v>0</v>
      </c>
      <c r="L41" s="7">
        <f t="shared" si="11"/>
        <v>0</v>
      </c>
      <c r="M41" s="7">
        <f t="shared" si="11"/>
        <v>0</v>
      </c>
      <c r="N41" s="7">
        <f t="shared" si="11"/>
        <v>0</v>
      </c>
      <c r="O41" s="7">
        <f t="shared" si="11"/>
        <v>0</v>
      </c>
      <c r="P41" s="7">
        <f t="shared" si="11"/>
        <v>0</v>
      </c>
      <c r="Q41" s="7">
        <f t="shared" si="11"/>
        <v>0</v>
      </c>
      <c r="R41" s="7">
        <f t="shared" si="11"/>
        <v>0</v>
      </c>
      <c r="S41" s="7">
        <f t="shared" si="11"/>
        <v>0</v>
      </c>
      <c r="T41" s="7">
        <f t="shared" si="11"/>
        <v>0</v>
      </c>
      <c r="U41" s="7">
        <f t="shared" si="11"/>
        <v>0</v>
      </c>
      <c r="V41" s="7">
        <f t="shared" si="11"/>
        <v>0</v>
      </c>
      <c r="W41" s="7">
        <f t="shared" si="11"/>
        <v>0</v>
      </c>
      <c r="X41" s="7">
        <f t="shared" si="11"/>
        <v>0</v>
      </c>
      <c r="Y41" s="7">
        <f t="shared" si="11"/>
        <v>0</v>
      </c>
      <c r="Z41" s="7">
        <f t="shared" si="11"/>
        <v>0</v>
      </c>
      <c r="AA41" s="7">
        <f t="shared" si="11"/>
        <v>0</v>
      </c>
      <c r="AB41" s="7">
        <f t="shared" si="11"/>
        <v>0</v>
      </c>
      <c r="AC41" s="7">
        <f t="shared" si="11"/>
        <v>0</v>
      </c>
      <c r="AD41" s="7">
        <f t="shared" si="11"/>
        <v>0</v>
      </c>
      <c r="AE41" s="7">
        <f t="shared" si="11"/>
        <v>0</v>
      </c>
      <c r="AF41" s="7">
        <f t="shared" si="11"/>
        <v>0</v>
      </c>
      <c r="AG41" s="7">
        <f t="shared" si="11"/>
        <v>0</v>
      </c>
      <c r="AH41" s="7">
        <f t="shared" si="11"/>
        <v>0</v>
      </c>
      <c r="AI41" s="7">
        <f t="shared" si="11"/>
        <v>0</v>
      </c>
      <c r="AJ41" s="7">
        <f t="shared" si="11"/>
        <v>0</v>
      </c>
      <c r="AK41" s="7">
        <f t="shared" si="11"/>
        <v>0</v>
      </c>
      <c r="AL41" s="7">
        <f t="shared" si="11"/>
        <v>0</v>
      </c>
      <c r="AM41" s="7">
        <f t="shared" si="11"/>
        <v>0</v>
      </c>
      <c r="AN41" s="7">
        <f t="shared" si="11"/>
        <v>0</v>
      </c>
      <c r="AO41" s="7">
        <f t="shared" si="11"/>
        <v>0</v>
      </c>
      <c r="AP41" s="5">
        <f>SUM(B41:AO41)</f>
        <v>345</v>
      </c>
    </row>
    <row r="42" spans="1:43" ht="15.75" customHeight="1" thickBot="1">
      <c r="A42" s="3"/>
      <c r="B42" s="23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5"/>
      <c r="AP42" s="12" t="str">
        <f>IF(AP43&gt;0,MEDIAN(B42:AO42), " " )</f>
        <v xml:space="preserve"> </v>
      </c>
      <c r="AQ42" s="14" t="str">
        <f>IF(AP43&gt;0,AP44/AP43," ")</f>
        <v xml:space="preserve"> </v>
      </c>
    </row>
    <row r="43" spans="1:43" ht="15.75" customHeight="1" thickBot="1">
      <c r="A43" s="8" t="s">
        <v>13</v>
      </c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8"/>
      <c r="AP43" s="13">
        <f>SUM(B43:AO43)</f>
        <v>0</v>
      </c>
    </row>
    <row r="44" spans="1:43" s="11" customFormat="1" ht="15.75" customHeight="1" thickBot="1">
      <c r="A44" s="8"/>
      <c r="B44" s="7">
        <f>B42*B43</f>
        <v>0</v>
      </c>
      <c r="C44" s="7">
        <f t="shared" ref="C44:AO44" si="12">C42*C43</f>
        <v>0</v>
      </c>
      <c r="D44" s="7">
        <f t="shared" si="12"/>
        <v>0</v>
      </c>
      <c r="E44" s="7">
        <f t="shared" si="12"/>
        <v>0</v>
      </c>
      <c r="F44" s="7">
        <f t="shared" si="12"/>
        <v>0</v>
      </c>
      <c r="G44" s="7">
        <f t="shared" si="12"/>
        <v>0</v>
      </c>
      <c r="H44" s="7">
        <f t="shared" si="12"/>
        <v>0</v>
      </c>
      <c r="I44" s="7">
        <f t="shared" si="12"/>
        <v>0</v>
      </c>
      <c r="J44" s="7">
        <f t="shared" si="12"/>
        <v>0</v>
      </c>
      <c r="K44" s="7">
        <f t="shared" si="12"/>
        <v>0</v>
      </c>
      <c r="L44" s="7">
        <f t="shared" si="12"/>
        <v>0</v>
      </c>
      <c r="M44" s="7">
        <f t="shared" si="12"/>
        <v>0</v>
      </c>
      <c r="N44" s="7">
        <f t="shared" si="12"/>
        <v>0</v>
      </c>
      <c r="O44" s="7">
        <f t="shared" si="12"/>
        <v>0</v>
      </c>
      <c r="P44" s="7">
        <f t="shared" si="12"/>
        <v>0</v>
      </c>
      <c r="Q44" s="7">
        <f t="shared" si="12"/>
        <v>0</v>
      </c>
      <c r="R44" s="7">
        <f t="shared" si="12"/>
        <v>0</v>
      </c>
      <c r="S44" s="7">
        <f t="shared" si="12"/>
        <v>0</v>
      </c>
      <c r="T44" s="7">
        <f t="shared" si="12"/>
        <v>0</v>
      </c>
      <c r="U44" s="7">
        <f t="shared" si="12"/>
        <v>0</v>
      </c>
      <c r="V44" s="7">
        <f t="shared" si="12"/>
        <v>0</v>
      </c>
      <c r="W44" s="7">
        <f t="shared" si="12"/>
        <v>0</v>
      </c>
      <c r="X44" s="7">
        <f t="shared" si="12"/>
        <v>0</v>
      </c>
      <c r="Y44" s="7">
        <f t="shared" si="12"/>
        <v>0</v>
      </c>
      <c r="Z44" s="7">
        <f t="shared" si="12"/>
        <v>0</v>
      </c>
      <c r="AA44" s="7">
        <f t="shared" si="12"/>
        <v>0</v>
      </c>
      <c r="AB44" s="7">
        <f t="shared" si="12"/>
        <v>0</v>
      </c>
      <c r="AC44" s="7">
        <f t="shared" si="12"/>
        <v>0</v>
      </c>
      <c r="AD44" s="7">
        <f t="shared" si="12"/>
        <v>0</v>
      </c>
      <c r="AE44" s="7">
        <f t="shared" si="12"/>
        <v>0</v>
      </c>
      <c r="AF44" s="7">
        <f t="shared" si="12"/>
        <v>0</v>
      </c>
      <c r="AG44" s="7">
        <f t="shared" si="12"/>
        <v>0</v>
      </c>
      <c r="AH44" s="7">
        <f t="shared" si="12"/>
        <v>0</v>
      </c>
      <c r="AI44" s="7">
        <f t="shared" si="12"/>
        <v>0</v>
      </c>
      <c r="AJ44" s="7">
        <f t="shared" si="12"/>
        <v>0</v>
      </c>
      <c r="AK44" s="7">
        <f t="shared" si="12"/>
        <v>0</v>
      </c>
      <c r="AL44" s="7">
        <f t="shared" si="12"/>
        <v>0</v>
      </c>
      <c r="AM44" s="7">
        <f t="shared" si="12"/>
        <v>0</v>
      </c>
      <c r="AN44" s="7">
        <f t="shared" si="12"/>
        <v>0</v>
      </c>
      <c r="AO44" s="7">
        <f t="shared" si="12"/>
        <v>0</v>
      </c>
      <c r="AP44" s="5">
        <f>SUM(B44:AO44)</f>
        <v>0</v>
      </c>
    </row>
    <row r="45" spans="1:43" ht="15.75" customHeight="1" thickBot="1">
      <c r="A45" s="3"/>
      <c r="B45" s="23">
        <v>59</v>
      </c>
      <c r="C45" s="24">
        <v>61</v>
      </c>
      <c r="D45" s="24">
        <v>62</v>
      </c>
      <c r="E45" s="24">
        <v>64</v>
      </c>
      <c r="F45" s="24">
        <v>67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5"/>
      <c r="AP45" s="12">
        <f>IF(AP46&gt;0,MEDIAN(B45:AO45), " " )</f>
        <v>62</v>
      </c>
      <c r="AQ45" s="14">
        <f>IF(AP46&gt;0,AP47/AP46," ")</f>
        <v>62.333333333333336</v>
      </c>
    </row>
    <row r="46" spans="1:43" ht="15.75" customHeight="1" thickBot="1">
      <c r="A46" s="8" t="s">
        <v>2</v>
      </c>
      <c r="B46" s="26">
        <v>1</v>
      </c>
      <c r="C46" s="27">
        <v>2</v>
      </c>
      <c r="D46" s="27">
        <v>1</v>
      </c>
      <c r="E46" s="27">
        <v>1</v>
      </c>
      <c r="F46" s="27">
        <v>1</v>
      </c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8"/>
      <c r="AP46" s="13">
        <f>SUM(B46:AO46)</f>
        <v>6</v>
      </c>
    </row>
    <row r="47" spans="1:43" s="11" customFormat="1" ht="15.75" customHeight="1" thickBot="1">
      <c r="A47" s="8"/>
      <c r="B47" s="7">
        <f>B45*B46</f>
        <v>59</v>
      </c>
      <c r="C47" s="7">
        <f t="shared" ref="C47:AO47" si="13">C45*C46</f>
        <v>122</v>
      </c>
      <c r="D47" s="7">
        <f t="shared" si="13"/>
        <v>62</v>
      </c>
      <c r="E47" s="7">
        <f t="shared" si="13"/>
        <v>64</v>
      </c>
      <c r="F47" s="7">
        <f t="shared" si="13"/>
        <v>67</v>
      </c>
      <c r="G47" s="7">
        <f t="shared" si="13"/>
        <v>0</v>
      </c>
      <c r="H47" s="7">
        <f t="shared" si="13"/>
        <v>0</v>
      </c>
      <c r="I47" s="7">
        <f t="shared" si="13"/>
        <v>0</v>
      </c>
      <c r="J47" s="7">
        <f t="shared" si="13"/>
        <v>0</v>
      </c>
      <c r="K47" s="7">
        <f t="shared" si="13"/>
        <v>0</v>
      </c>
      <c r="L47" s="7">
        <f t="shared" si="13"/>
        <v>0</v>
      </c>
      <c r="M47" s="7">
        <f t="shared" si="13"/>
        <v>0</v>
      </c>
      <c r="N47" s="7">
        <f t="shared" si="13"/>
        <v>0</v>
      </c>
      <c r="O47" s="7">
        <f t="shared" si="13"/>
        <v>0</v>
      </c>
      <c r="P47" s="7">
        <f t="shared" si="13"/>
        <v>0</v>
      </c>
      <c r="Q47" s="7">
        <f t="shared" si="13"/>
        <v>0</v>
      </c>
      <c r="R47" s="7">
        <f t="shared" si="13"/>
        <v>0</v>
      </c>
      <c r="S47" s="7">
        <f t="shared" si="13"/>
        <v>0</v>
      </c>
      <c r="T47" s="7">
        <f t="shared" si="13"/>
        <v>0</v>
      </c>
      <c r="U47" s="7">
        <f t="shared" si="13"/>
        <v>0</v>
      </c>
      <c r="V47" s="7">
        <f t="shared" si="13"/>
        <v>0</v>
      </c>
      <c r="W47" s="7">
        <f t="shared" si="13"/>
        <v>0</v>
      </c>
      <c r="X47" s="7">
        <f t="shared" si="13"/>
        <v>0</v>
      </c>
      <c r="Y47" s="7">
        <f t="shared" si="13"/>
        <v>0</v>
      </c>
      <c r="Z47" s="7">
        <f t="shared" si="13"/>
        <v>0</v>
      </c>
      <c r="AA47" s="7">
        <f t="shared" si="13"/>
        <v>0</v>
      </c>
      <c r="AB47" s="7">
        <f t="shared" si="13"/>
        <v>0</v>
      </c>
      <c r="AC47" s="7">
        <f t="shared" si="13"/>
        <v>0</v>
      </c>
      <c r="AD47" s="7">
        <f t="shared" si="13"/>
        <v>0</v>
      </c>
      <c r="AE47" s="7">
        <f t="shared" si="13"/>
        <v>0</v>
      </c>
      <c r="AF47" s="7">
        <f t="shared" si="13"/>
        <v>0</v>
      </c>
      <c r="AG47" s="7">
        <f t="shared" si="13"/>
        <v>0</v>
      </c>
      <c r="AH47" s="7">
        <f t="shared" si="13"/>
        <v>0</v>
      </c>
      <c r="AI47" s="7">
        <f t="shared" si="13"/>
        <v>0</v>
      </c>
      <c r="AJ47" s="7">
        <f t="shared" si="13"/>
        <v>0</v>
      </c>
      <c r="AK47" s="7">
        <f t="shared" si="13"/>
        <v>0</v>
      </c>
      <c r="AL47" s="7">
        <f t="shared" si="13"/>
        <v>0</v>
      </c>
      <c r="AM47" s="7">
        <f t="shared" si="13"/>
        <v>0</v>
      </c>
      <c r="AN47" s="7">
        <f t="shared" si="13"/>
        <v>0</v>
      </c>
      <c r="AO47" s="7">
        <f t="shared" si="13"/>
        <v>0</v>
      </c>
      <c r="AP47" s="5">
        <f>SUM(B47:AO47)</f>
        <v>374</v>
      </c>
    </row>
    <row r="48" spans="1:43" ht="15.75" customHeight="1" thickBot="1">
      <c r="A48" s="3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5"/>
      <c r="AP48" s="12" t="str">
        <f>IF(AP49&gt;0,MEDIAN(B48:AO48), " " )</f>
        <v xml:space="preserve"> </v>
      </c>
      <c r="AQ48" s="14" t="str">
        <f>IF(AP49&gt;0,AP50/AP49," ")</f>
        <v xml:space="preserve"> </v>
      </c>
    </row>
    <row r="49" spans="1:42" ht="15.75" customHeight="1" thickBot="1">
      <c r="A49" s="8" t="s">
        <v>14</v>
      </c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8"/>
      <c r="AP49" s="13">
        <f>SUM(B49:AO49)</f>
        <v>0</v>
      </c>
    </row>
    <row r="50" spans="1:42" s="11" customFormat="1" ht="15.75" customHeight="1" thickBot="1">
      <c r="A50" s="17"/>
      <c r="B50" s="18">
        <f>B48*B49</f>
        <v>0</v>
      </c>
      <c r="C50" s="19">
        <f t="shared" ref="C50:AO50" si="14">C48*C49</f>
        <v>0</v>
      </c>
      <c r="D50" s="19">
        <f t="shared" si="14"/>
        <v>0</v>
      </c>
      <c r="E50" s="19">
        <f t="shared" si="14"/>
        <v>0</v>
      </c>
      <c r="F50" s="19">
        <f t="shared" si="14"/>
        <v>0</v>
      </c>
      <c r="G50" s="19">
        <f t="shared" si="14"/>
        <v>0</v>
      </c>
      <c r="H50" s="19">
        <f t="shared" si="14"/>
        <v>0</v>
      </c>
      <c r="I50" s="19">
        <f t="shared" si="14"/>
        <v>0</v>
      </c>
      <c r="J50" s="19">
        <f t="shared" si="14"/>
        <v>0</v>
      </c>
      <c r="K50" s="19">
        <f t="shared" si="14"/>
        <v>0</v>
      </c>
      <c r="L50" s="19">
        <f t="shared" si="14"/>
        <v>0</v>
      </c>
      <c r="M50" s="19">
        <f t="shared" si="14"/>
        <v>0</v>
      </c>
      <c r="N50" s="19">
        <f t="shared" si="14"/>
        <v>0</v>
      </c>
      <c r="O50" s="19">
        <f t="shared" si="14"/>
        <v>0</v>
      </c>
      <c r="P50" s="19">
        <f t="shared" si="14"/>
        <v>0</v>
      </c>
      <c r="Q50" s="19">
        <f t="shared" si="14"/>
        <v>0</v>
      </c>
      <c r="R50" s="19">
        <f t="shared" si="14"/>
        <v>0</v>
      </c>
      <c r="S50" s="19">
        <f t="shared" si="14"/>
        <v>0</v>
      </c>
      <c r="T50" s="19">
        <f t="shared" si="14"/>
        <v>0</v>
      </c>
      <c r="U50" s="19">
        <f t="shared" si="14"/>
        <v>0</v>
      </c>
      <c r="V50" s="19">
        <f t="shared" si="14"/>
        <v>0</v>
      </c>
      <c r="W50" s="19">
        <f t="shared" si="14"/>
        <v>0</v>
      </c>
      <c r="X50" s="19">
        <f t="shared" si="14"/>
        <v>0</v>
      </c>
      <c r="Y50" s="19">
        <f t="shared" si="14"/>
        <v>0</v>
      </c>
      <c r="Z50" s="19">
        <f t="shared" si="14"/>
        <v>0</v>
      </c>
      <c r="AA50" s="19">
        <f t="shared" si="14"/>
        <v>0</v>
      </c>
      <c r="AB50" s="19">
        <f t="shared" si="14"/>
        <v>0</v>
      </c>
      <c r="AC50" s="19">
        <f t="shared" si="14"/>
        <v>0</v>
      </c>
      <c r="AD50" s="19">
        <f t="shared" si="14"/>
        <v>0</v>
      </c>
      <c r="AE50" s="19">
        <f t="shared" si="14"/>
        <v>0</v>
      </c>
      <c r="AF50" s="19">
        <f t="shared" si="14"/>
        <v>0</v>
      </c>
      <c r="AG50" s="19">
        <f t="shared" si="14"/>
        <v>0</v>
      </c>
      <c r="AH50" s="19">
        <f t="shared" si="14"/>
        <v>0</v>
      </c>
      <c r="AI50" s="19">
        <f t="shared" si="14"/>
        <v>0</v>
      </c>
      <c r="AJ50" s="19">
        <f t="shared" si="14"/>
        <v>0</v>
      </c>
      <c r="AK50" s="19">
        <f t="shared" si="14"/>
        <v>0</v>
      </c>
      <c r="AL50" s="19">
        <f t="shared" si="14"/>
        <v>0</v>
      </c>
      <c r="AM50" s="19">
        <f t="shared" si="14"/>
        <v>0</v>
      </c>
      <c r="AN50" s="19">
        <f t="shared" si="14"/>
        <v>0</v>
      </c>
      <c r="AO50" s="20">
        <f t="shared" si="14"/>
        <v>0</v>
      </c>
      <c r="AP50" s="11">
        <f>SUM(B50:AO50)</f>
        <v>0</v>
      </c>
    </row>
    <row r="51" spans="1:42" ht="15.75" customHeight="1"/>
  </sheetData>
  <sheetProtection sheet="1" objects="1" scenarios="1"/>
  <mergeCells count="3">
    <mergeCell ref="A1:AO1"/>
    <mergeCell ref="A18:AO18"/>
    <mergeCell ref="A35:AO3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Q51"/>
  <sheetViews>
    <sheetView topLeftCell="A16" workbookViewId="0">
      <selection activeCell="P31" sqref="P31"/>
    </sheetView>
  </sheetViews>
  <sheetFormatPr baseColWidth="10" defaultRowHeight="14.25"/>
  <cols>
    <col min="1" max="1" width="11.42578125" style="1" bestFit="1" customWidth="1"/>
    <col min="2" max="41" width="5.7109375" style="1" customWidth="1"/>
    <col min="42" max="42" width="9.28515625" style="1" bestFit="1" customWidth="1"/>
    <col min="43" max="43" width="10" style="1" bestFit="1" customWidth="1"/>
    <col min="44" max="16384" width="11.42578125" style="1"/>
  </cols>
  <sheetData>
    <row r="1" spans="1:43" s="2" customFormat="1" ht="24.75" customHeight="1" thickBot="1">
      <c r="A1" s="278" t="s">
        <v>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278"/>
      <c r="AN1" s="278"/>
      <c r="AO1" s="278"/>
      <c r="AP1" s="15" t="s">
        <v>4</v>
      </c>
      <c r="AQ1" s="16" t="s">
        <v>5</v>
      </c>
    </row>
    <row r="2" spans="1:43" ht="15.75" customHeight="1" thickBot="1">
      <c r="A2" s="4"/>
      <c r="B2" s="23">
        <v>60</v>
      </c>
      <c r="C2" s="24">
        <v>61</v>
      </c>
      <c r="D2" s="24">
        <v>62</v>
      </c>
      <c r="E2" s="24">
        <v>63</v>
      </c>
      <c r="F2" s="24">
        <v>64</v>
      </c>
      <c r="G2" s="24">
        <v>66</v>
      </c>
      <c r="H2" s="24">
        <v>67</v>
      </c>
      <c r="I2" s="24">
        <v>68</v>
      </c>
      <c r="J2" s="24">
        <v>71</v>
      </c>
      <c r="K2" s="24">
        <v>72</v>
      </c>
      <c r="L2" s="24">
        <v>74</v>
      </c>
      <c r="M2" s="24">
        <v>75</v>
      </c>
      <c r="N2" s="24">
        <v>96</v>
      </c>
      <c r="O2" s="24">
        <v>99</v>
      </c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5"/>
      <c r="AP2" s="12">
        <f>IF(AP3&gt;0,MEDIAN(B2:AO2), " " )</f>
        <v>67.5</v>
      </c>
      <c r="AQ2" s="14">
        <f>IF(AP3&gt;0,AP4/AP3," ")</f>
        <v>68.41935483870968</v>
      </c>
    </row>
    <row r="3" spans="1:43" ht="15.75" customHeight="1" thickBot="1">
      <c r="A3" s="6" t="s">
        <v>0</v>
      </c>
      <c r="B3" s="26">
        <v>2</v>
      </c>
      <c r="C3" s="27">
        <v>2</v>
      </c>
      <c r="D3" s="27">
        <v>2</v>
      </c>
      <c r="E3" s="27">
        <v>1</v>
      </c>
      <c r="F3" s="27">
        <v>7</v>
      </c>
      <c r="G3" s="27">
        <v>3</v>
      </c>
      <c r="H3" s="27">
        <v>1</v>
      </c>
      <c r="I3" s="27">
        <v>3</v>
      </c>
      <c r="J3" s="27">
        <v>4</v>
      </c>
      <c r="K3" s="27">
        <v>1</v>
      </c>
      <c r="L3" s="27">
        <v>1</v>
      </c>
      <c r="M3" s="27">
        <v>2</v>
      </c>
      <c r="N3" s="27">
        <v>1</v>
      </c>
      <c r="O3" s="27">
        <v>1</v>
      </c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8"/>
      <c r="AP3" s="13">
        <f>SUM(B3:AO3)</f>
        <v>31</v>
      </c>
    </row>
    <row r="4" spans="1:43" s="11" customFormat="1" ht="15.75" customHeight="1" thickBot="1">
      <c r="A4" s="6"/>
      <c r="B4" s="7">
        <f>B2*B3</f>
        <v>120</v>
      </c>
      <c r="C4" s="7">
        <f t="shared" ref="C4:AO4" si="0">C2*C3</f>
        <v>122</v>
      </c>
      <c r="D4" s="7">
        <f t="shared" si="0"/>
        <v>124</v>
      </c>
      <c r="E4" s="7">
        <f t="shared" si="0"/>
        <v>63</v>
      </c>
      <c r="F4" s="7">
        <f t="shared" si="0"/>
        <v>448</v>
      </c>
      <c r="G4" s="7">
        <f t="shared" si="0"/>
        <v>198</v>
      </c>
      <c r="H4" s="7">
        <f t="shared" si="0"/>
        <v>67</v>
      </c>
      <c r="I4" s="7">
        <f t="shared" si="0"/>
        <v>204</v>
      </c>
      <c r="J4" s="7">
        <f t="shared" si="0"/>
        <v>284</v>
      </c>
      <c r="K4" s="7">
        <f t="shared" si="0"/>
        <v>72</v>
      </c>
      <c r="L4" s="7">
        <f t="shared" si="0"/>
        <v>74</v>
      </c>
      <c r="M4" s="7">
        <f t="shared" si="0"/>
        <v>150</v>
      </c>
      <c r="N4" s="7">
        <f t="shared" si="0"/>
        <v>96</v>
      </c>
      <c r="O4" s="7">
        <f t="shared" si="0"/>
        <v>99</v>
      </c>
      <c r="P4" s="7">
        <f t="shared" si="0"/>
        <v>0</v>
      </c>
      <c r="Q4" s="7">
        <f t="shared" si="0"/>
        <v>0</v>
      </c>
      <c r="R4" s="7">
        <f t="shared" si="0"/>
        <v>0</v>
      </c>
      <c r="S4" s="7">
        <f t="shared" si="0"/>
        <v>0</v>
      </c>
      <c r="T4" s="7">
        <f t="shared" si="0"/>
        <v>0</v>
      </c>
      <c r="U4" s="7">
        <f t="shared" si="0"/>
        <v>0</v>
      </c>
      <c r="V4" s="7">
        <f t="shared" si="0"/>
        <v>0</v>
      </c>
      <c r="W4" s="7">
        <f t="shared" si="0"/>
        <v>0</v>
      </c>
      <c r="X4" s="7">
        <f t="shared" si="0"/>
        <v>0</v>
      </c>
      <c r="Y4" s="7">
        <f t="shared" si="0"/>
        <v>0</v>
      </c>
      <c r="Z4" s="7">
        <f t="shared" si="0"/>
        <v>0</v>
      </c>
      <c r="AA4" s="7">
        <f t="shared" si="0"/>
        <v>0</v>
      </c>
      <c r="AB4" s="7">
        <f t="shared" si="0"/>
        <v>0</v>
      </c>
      <c r="AC4" s="7">
        <f t="shared" si="0"/>
        <v>0</v>
      </c>
      <c r="AD4" s="7">
        <f t="shared" si="0"/>
        <v>0</v>
      </c>
      <c r="AE4" s="7">
        <f t="shared" si="0"/>
        <v>0</v>
      </c>
      <c r="AF4" s="7">
        <f t="shared" si="0"/>
        <v>0</v>
      </c>
      <c r="AG4" s="7">
        <f t="shared" si="0"/>
        <v>0</v>
      </c>
      <c r="AH4" s="7">
        <f t="shared" si="0"/>
        <v>0</v>
      </c>
      <c r="AI4" s="7">
        <f t="shared" si="0"/>
        <v>0</v>
      </c>
      <c r="AJ4" s="7">
        <f t="shared" si="0"/>
        <v>0</v>
      </c>
      <c r="AK4" s="7">
        <f t="shared" si="0"/>
        <v>0</v>
      </c>
      <c r="AL4" s="7">
        <f t="shared" si="0"/>
        <v>0</v>
      </c>
      <c r="AM4" s="7">
        <f t="shared" si="0"/>
        <v>0</v>
      </c>
      <c r="AN4" s="7">
        <f t="shared" si="0"/>
        <v>0</v>
      </c>
      <c r="AO4" s="7">
        <f t="shared" si="0"/>
        <v>0</v>
      </c>
      <c r="AP4" s="5">
        <f>SUM(B4:AO4)</f>
        <v>2121</v>
      </c>
    </row>
    <row r="5" spans="1:43" ht="15.75" customHeight="1" thickBot="1">
      <c r="A5" s="3"/>
      <c r="B5" s="23">
        <v>73</v>
      </c>
      <c r="C5" s="24">
        <v>79</v>
      </c>
      <c r="D5" s="24">
        <v>81</v>
      </c>
      <c r="E5" s="24">
        <v>83</v>
      </c>
      <c r="F5" s="24">
        <v>88</v>
      </c>
      <c r="G5" s="24">
        <v>90</v>
      </c>
      <c r="H5" s="24">
        <v>91</v>
      </c>
      <c r="I5" s="24">
        <v>92</v>
      </c>
      <c r="J5" s="24">
        <v>94</v>
      </c>
      <c r="K5" s="24">
        <v>95</v>
      </c>
      <c r="L5" s="24">
        <v>97</v>
      </c>
      <c r="M5" s="24">
        <v>98</v>
      </c>
      <c r="N5" s="24">
        <v>99</v>
      </c>
      <c r="O5" s="24">
        <v>102</v>
      </c>
      <c r="P5" s="24">
        <v>103</v>
      </c>
      <c r="Q5" s="24">
        <v>105</v>
      </c>
      <c r="R5" s="24">
        <v>111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5"/>
      <c r="AP5" s="12">
        <f>IF(AP6&gt;0,MEDIAN(B5:AO5), " " )</f>
        <v>94</v>
      </c>
      <c r="AQ5" s="14">
        <f>IF(AP6&gt;0,AP7/AP6," ")</f>
        <v>92.958333333333329</v>
      </c>
    </row>
    <row r="6" spans="1:43" ht="15.75" customHeight="1" thickBot="1">
      <c r="A6" s="8" t="s">
        <v>1</v>
      </c>
      <c r="B6" s="26">
        <v>1</v>
      </c>
      <c r="C6" s="27">
        <v>2</v>
      </c>
      <c r="D6" s="27">
        <v>1</v>
      </c>
      <c r="E6" s="27">
        <v>1</v>
      </c>
      <c r="F6" s="27">
        <v>1</v>
      </c>
      <c r="G6" s="27">
        <v>1</v>
      </c>
      <c r="H6" s="27">
        <v>2</v>
      </c>
      <c r="I6" s="27">
        <v>2</v>
      </c>
      <c r="J6" s="27">
        <v>3</v>
      </c>
      <c r="K6" s="27">
        <v>2</v>
      </c>
      <c r="L6" s="27">
        <v>1</v>
      </c>
      <c r="M6" s="27">
        <v>1</v>
      </c>
      <c r="N6" s="27">
        <v>1</v>
      </c>
      <c r="O6" s="27">
        <v>1</v>
      </c>
      <c r="P6" s="27">
        <v>1</v>
      </c>
      <c r="Q6" s="27">
        <v>2</v>
      </c>
      <c r="R6" s="27">
        <v>1</v>
      </c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8"/>
      <c r="AP6" s="13">
        <f>SUM(B6:AO6)</f>
        <v>24</v>
      </c>
    </row>
    <row r="7" spans="1:43" s="11" customFormat="1" ht="15.75" customHeight="1" thickBot="1">
      <c r="A7" s="8"/>
      <c r="B7" s="7">
        <f>B5*B6</f>
        <v>73</v>
      </c>
      <c r="C7" s="7">
        <f>C5*C6</f>
        <v>158</v>
      </c>
      <c r="D7" s="7">
        <f t="shared" ref="D7:W7" si="1">D5*D6</f>
        <v>81</v>
      </c>
      <c r="E7" s="7">
        <f t="shared" si="1"/>
        <v>83</v>
      </c>
      <c r="F7" s="7">
        <f t="shared" si="1"/>
        <v>88</v>
      </c>
      <c r="G7" s="7">
        <f t="shared" si="1"/>
        <v>90</v>
      </c>
      <c r="H7" s="7">
        <f t="shared" si="1"/>
        <v>182</v>
      </c>
      <c r="I7" s="7">
        <f t="shared" si="1"/>
        <v>184</v>
      </c>
      <c r="J7" s="7">
        <f t="shared" si="1"/>
        <v>282</v>
      </c>
      <c r="K7" s="7">
        <f t="shared" si="1"/>
        <v>190</v>
      </c>
      <c r="L7" s="7">
        <f t="shared" si="1"/>
        <v>97</v>
      </c>
      <c r="M7" s="7">
        <f t="shared" si="1"/>
        <v>98</v>
      </c>
      <c r="N7" s="7">
        <f t="shared" si="1"/>
        <v>99</v>
      </c>
      <c r="O7" s="7">
        <f t="shared" si="1"/>
        <v>102</v>
      </c>
      <c r="P7" s="7">
        <f t="shared" si="1"/>
        <v>103</v>
      </c>
      <c r="Q7" s="7">
        <f t="shared" si="1"/>
        <v>210</v>
      </c>
      <c r="R7" s="7">
        <f t="shared" si="1"/>
        <v>111</v>
      </c>
      <c r="S7" s="7">
        <f t="shared" si="1"/>
        <v>0</v>
      </c>
      <c r="T7" s="7">
        <f t="shared" si="1"/>
        <v>0</v>
      </c>
      <c r="U7" s="7">
        <f t="shared" si="1"/>
        <v>0</v>
      </c>
      <c r="V7" s="7">
        <f t="shared" si="1"/>
        <v>0</v>
      </c>
      <c r="W7" s="7">
        <f t="shared" si="1"/>
        <v>0</v>
      </c>
      <c r="X7" s="7">
        <f t="shared" ref="X7:AO7" si="2">X5*X6</f>
        <v>0</v>
      </c>
      <c r="Y7" s="7">
        <f t="shared" si="2"/>
        <v>0</v>
      </c>
      <c r="Z7" s="7">
        <f t="shared" si="2"/>
        <v>0</v>
      </c>
      <c r="AA7" s="7">
        <f t="shared" si="2"/>
        <v>0</v>
      </c>
      <c r="AB7" s="7">
        <f t="shared" si="2"/>
        <v>0</v>
      </c>
      <c r="AC7" s="7">
        <f t="shared" si="2"/>
        <v>0</v>
      </c>
      <c r="AD7" s="7">
        <f t="shared" si="2"/>
        <v>0</v>
      </c>
      <c r="AE7" s="7">
        <f t="shared" si="2"/>
        <v>0</v>
      </c>
      <c r="AF7" s="7">
        <f t="shared" si="2"/>
        <v>0</v>
      </c>
      <c r="AG7" s="7">
        <f t="shared" si="2"/>
        <v>0</v>
      </c>
      <c r="AH7" s="7">
        <f t="shared" si="2"/>
        <v>0</v>
      </c>
      <c r="AI7" s="7">
        <f t="shared" si="2"/>
        <v>0</v>
      </c>
      <c r="AJ7" s="7">
        <f t="shared" si="2"/>
        <v>0</v>
      </c>
      <c r="AK7" s="7">
        <f t="shared" si="2"/>
        <v>0</v>
      </c>
      <c r="AL7" s="7">
        <f t="shared" si="2"/>
        <v>0</v>
      </c>
      <c r="AM7" s="7">
        <f t="shared" si="2"/>
        <v>0</v>
      </c>
      <c r="AN7" s="7">
        <f t="shared" si="2"/>
        <v>0</v>
      </c>
      <c r="AO7" s="7">
        <f t="shared" si="2"/>
        <v>0</v>
      </c>
      <c r="AP7" s="5">
        <f>SUM(B7:AO7)</f>
        <v>2231</v>
      </c>
    </row>
    <row r="8" spans="1:43" ht="15.75" customHeight="1" thickBot="1">
      <c r="A8" s="3"/>
      <c r="B8" s="23">
        <v>87</v>
      </c>
      <c r="C8" s="24">
        <v>92</v>
      </c>
      <c r="D8" s="24">
        <v>93</v>
      </c>
      <c r="E8" s="24">
        <v>94</v>
      </c>
      <c r="F8" s="24">
        <v>98</v>
      </c>
      <c r="G8" s="24">
        <v>99</v>
      </c>
      <c r="H8" s="24">
        <v>100</v>
      </c>
      <c r="I8" s="24">
        <v>103</v>
      </c>
      <c r="J8" s="24">
        <v>107</v>
      </c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9"/>
      <c r="AP8" s="12">
        <f>IF(AP9&gt;0,MEDIAN(B8:AO8), " " )</f>
        <v>98</v>
      </c>
      <c r="AQ8" s="14">
        <f>IF(AP9&gt;0,AP10/AP9," ")</f>
        <v>97.3</v>
      </c>
    </row>
    <row r="9" spans="1:43" ht="15.75" customHeight="1" thickBot="1">
      <c r="A9" s="8" t="s">
        <v>13</v>
      </c>
      <c r="B9" s="26">
        <v>1</v>
      </c>
      <c r="C9" s="27">
        <v>1</v>
      </c>
      <c r="D9" s="27">
        <v>1</v>
      </c>
      <c r="E9" s="27">
        <v>1</v>
      </c>
      <c r="F9" s="27">
        <v>1</v>
      </c>
      <c r="G9" s="27">
        <v>1</v>
      </c>
      <c r="H9" s="27">
        <v>2</v>
      </c>
      <c r="I9" s="27">
        <v>1</v>
      </c>
      <c r="J9" s="27">
        <v>1</v>
      </c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10"/>
      <c r="AP9" s="13">
        <f>SUM(B9:AO9)</f>
        <v>10</v>
      </c>
    </row>
    <row r="10" spans="1:43" s="11" customFormat="1" ht="15.75" customHeight="1" thickBot="1">
      <c r="A10" s="8"/>
      <c r="B10" s="7">
        <f>B8*B9</f>
        <v>87</v>
      </c>
      <c r="C10" s="7">
        <f t="shared" ref="C10:AO10" si="3">C8*C9</f>
        <v>92</v>
      </c>
      <c r="D10" s="7">
        <f t="shared" si="3"/>
        <v>93</v>
      </c>
      <c r="E10" s="7">
        <f t="shared" si="3"/>
        <v>94</v>
      </c>
      <c r="F10" s="7">
        <f t="shared" si="3"/>
        <v>98</v>
      </c>
      <c r="G10" s="7">
        <f t="shared" si="3"/>
        <v>99</v>
      </c>
      <c r="H10" s="7">
        <f t="shared" si="3"/>
        <v>200</v>
      </c>
      <c r="I10" s="7">
        <f t="shared" si="3"/>
        <v>103</v>
      </c>
      <c r="J10" s="7">
        <f t="shared" si="3"/>
        <v>107</v>
      </c>
      <c r="K10" s="7">
        <f t="shared" si="3"/>
        <v>0</v>
      </c>
      <c r="L10" s="7">
        <f t="shared" si="3"/>
        <v>0</v>
      </c>
      <c r="M10" s="7">
        <f t="shared" si="3"/>
        <v>0</v>
      </c>
      <c r="N10" s="7">
        <f t="shared" si="3"/>
        <v>0</v>
      </c>
      <c r="O10" s="7">
        <f t="shared" si="3"/>
        <v>0</v>
      </c>
      <c r="P10" s="7">
        <f t="shared" si="3"/>
        <v>0</v>
      </c>
      <c r="Q10" s="7">
        <f t="shared" si="3"/>
        <v>0</v>
      </c>
      <c r="R10" s="7">
        <f t="shared" si="3"/>
        <v>0</v>
      </c>
      <c r="S10" s="7">
        <f t="shared" si="3"/>
        <v>0</v>
      </c>
      <c r="T10" s="7">
        <f t="shared" si="3"/>
        <v>0</v>
      </c>
      <c r="U10" s="7">
        <f t="shared" si="3"/>
        <v>0</v>
      </c>
      <c r="V10" s="7">
        <f t="shared" si="3"/>
        <v>0</v>
      </c>
      <c r="W10" s="7">
        <f t="shared" si="3"/>
        <v>0</v>
      </c>
      <c r="X10" s="7">
        <f t="shared" si="3"/>
        <v>0</v>
      </c>
      <c r="Y10" s="7">
        <f t="shared" si="3"/>
        <v>0</v>
      </c>
      <c r="Z10" s="7">
        <f t="shared" si="3"/>
        <v>0</v>
      </c>
      <c r="AA10" s="7">
        <f t="shared" si="3"/>
        <v>0</v>
      </c>
      <c r="AB10" s="7">
        <f t="shared" si="3"/>
        <v>0</v>
      </c>
      <c r="AC10" s="7">
        <f t="shared" si="3"/>
        <v>0</v>
      </c>
      <c r="AD10" s="7">
        <f t="shared" si="3"/>
        <v>0</v>
      </c>
      <c r="AE10" s="7">
        <f t="shared" si="3"/>
        <v>0</v>
      </c>
      <c r="AF10" s="7">
        <f t="shared" si="3"/>
        <v>0</v>
      </c>
      <c r="AG10" s="7">
        <f t="shared" si="3"/>
        <v>0</v>
      </c>
      <c r="AH10" s="7">
        <f t="shared" si="3"/>
        <v>0</v>
      </c>
      <c r="AI10" s="7">
        <f t="shared" si="3"/>
        <v>0</v>
      </c>
      <c r="AJ10" s="7">
        <f t="shared" si="3"/>
        <v>0</v>
      </c>
      <c r="AK10" s="7">
        <f t="shared" si="3"/>
        <v>0</v>
      </c>
      <c r="AL10" s="7">
        <f t="shared" si="3"/>
        <v>0</v>
      </c>
      <c r="AM10" s="7">
        <f t="shared" si="3"/>
        <v>0</v>
      </c>
      <c r="AN10" s="7">
        <f t="shared" si="3"/>
        <v>0</v>
      </c>
      <c r="AO10" s="7">
        <f t="shared" si="3"/>
        <v>0</v>
      </c>
      <c r="AP10" s="5">
        <f>SUM(B10:AO10)</f>
        <v>973</v>
      </c>
    </row>
    <row r="11" spans="1:43" ht="15.75" customHeight="1" thickBot="1">
      <c r="A11" s="3"/>
      <c r="B11" s="23">
        <v>83</v>
      </c>
      <c r="C11" s="24">
        <v>86</v>
      </c>
      <c r="D11" s="24">
        <v>87</v>
      </c>
      <c r="E11" s="24">
        <v>88</v>
      </c>
      <c r="F11" s="24">
        <v>89</v>
      </c>
      <c r="G11" s="24">
        <v>90</v>
      </c>
      <c r="H11" s="24">
        <v>91</v>
      </c>
      <c r="I11" s="24">
        <v>92</v>
      </c>
      <c r="J11" s="24">
        <v>94</v>
      </c>
      <c r="K11" s="24">
        <v>95</v>
      </c>
      <c r="L11" s="24">
        <v>97</v>
      </c>
      <c r="M11" s="24">
        <v>98</v>
      </c>
      <c r="N11" s="24">
        <v>99</v>
      </c>
      <c r="O11" s="24">
        <v>100</v>
      </c>
      <c r="P11" s="24">
        <v>102</v>
      </c>
      <c r="Q11" s="24">
        <v>103</v>
      </c>
      <c r="R11" s="24">
        <v>108</v>
      </c>
      <c r="S11" s="24">
        <v>109</v>
      </c>
      <c r="T11" s="24">
        <v>111</v>
      </c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5"/>
      <c r="AP11" s="12">
        <f>IF(AP12&gt;0,MEDIAN(B11:AO11), " " )</f>
        <v>95</v>
      </c>
      <c r="AQ11" s="14">
        <f>IF(AP12&gt;0,AP13/AP12," ")</f>
        <v>96.027027027027032</v>
      </c>
    </row>
    <row r="12" spans="1:43" ht="15.75" customHeight="1" thickBot="1">
      <c r="A12" s="8" t="s">
        <v>2</v>
      </c>
      <c r="B12" s="26">
        <v>1</v>
      </c>
      <c r="C12" s="27">
        <v>1</v>
      </c>
      <c r="D12" s="27">
        <v>1</v>
      </c>
      <c r="E12" s="27">
        <v>3</v>
      </c>
      <c r="F12" s="27">
        <v>1</v>
      </c>
      <c r="G12" s="27">
        <v>1</v>
      </c>
      <c r="H12" s="27">
        <v>2</v>
      </c>
      <c r="I12" s="27">
        <v>5</v>
      </c>
      <c r="J12" s="27">
        <v>2</v>
      </c>
      <c r="K12" s="27">
        <v>2</v>
      </c>
      <c r="L12" s="27">
        <v>1</v>
      </c>
      <c r="M12" s="27">
        <v>1</v>
      </c>
      <c r="N12" s="27">
        <v>4</v>
      </c>
      <c r="O12" s="27">
        <v>5</v>
      </c>
      <c r="P12" s="27">
        <v>2</v>
      </c>
      <c r="Q12" s="27">
        <v>1</v>
      </c>
      <c r="R12" s="27">
        <v>2</v>
      </c>
      <c r="S12" s="27">
        <v>1</v>
      </c>
      <c r="T12" s="27">
        <v>1</v>
      </c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8"/>
      <c r="AP12" s="13">
        <f>SUM(B12:AO12)</f>
        <v>37</v>
      </c>
    </row>
    <row r="13" spans="1:43" s="11" customFormat="1" ht="15.75" customHeight="1" thickBot="1">
      <c r="A13" s="8"/>
      <c r="B13" s="7">
        <f>B11*B12</f>
        <v>83</v>
      </c>
      <c r="C13" s="7">
        <f t="shared" ref="C13:AO13" si="4">C11*C12</f>
        <v>86</v>
      </c>
      <c r="D13" s="7">
        <f t="shared" si="4"/>
        <v>87</v>
      </c>
      <c r="E13" s="7">
        <f t="shared" si="4"/>
        <v>264</v>
      </c>
      <c r="F13" s="7">
        <f t="shared" si="4"/>
        <v>89</v>
      </c>
      <c r="G13" s="7">
        <f t="shared" si="4"/>
        <v>90</v>
      </c>
      <c r="H13" s="7">
        <f t="shared" si="4"/>
        <v>182</v>
      </c>
      <c r="I13" s="7">
        <f t="shared" si="4"/>
        <v>460</v>
      </c>
      <c r="J13" s="7">
        <f t="shared" si="4"/>
        <v>188</v>
      </c>
      <c r="K13" s="7">
        <f t="shared" si="4"/>
        <v>190</v>
      </c>
      <c r="L13" s="7">
        <f t="shared" si="4"/>
        <v>97</v>
      </c>
      <c r="M13" s="7">
        <f t="shared" si="4"/>
        <v>98</v>
      </c>
      <c r="N13" s="7">
        <f t="shared" si="4"/>
        <v>396</v>
      </c>
      <c r="O13" s="7">
        <f t="shared" si="4"/>
        <v>500</v>
      </c>
      <c r="P13" s="7">
        <f t="shared" si="4"/>
        <v>204</v>
      </c>
      <c r="Q13" s="7">
        <f t="shared" si="4"/>
        <v>103</v>
      </c>
      <c r="R13" s="7">
        <f t="shared" si="4"/>
        <v>216</v>
      </c>
      <c r="S13" s="7">
        <f t="shared" si="4"/>
        <v>109</v>
      </c>
      <c r="T13" s="7">
        <f t="shared" si="4"/>
        <v>111</v>
      </c>
      <c r="U13" s="7">
        <f t="shared" si="4"/>
        <v>0</v>
      </c>
      <c r="V13" s="7">
        <f t="shared" si="4"/>
        <v>0</v>
      </c>
      <c r="W13" s="7">
        <f t="shared" si="4"/>
        <v>0</v>
      </c>
      <c r="X13" s="7">
        <f t="shared" si="4"/>
        <v>0</v>
      </c>
      <c r="Y13" s="7">
        <f t="shared" si="4"/>
        <v>0</v>
      </c>
      <c r="Z13" s="7">
        <f t="shared" si="4"/>
        <v>0</v>
      </c>
      <c r="AA13" s="7">
        <f t="shared" si="4"/>
        <v>0</v>
      </c>
      <c r="AB13" s="7">
        <f t="shared" si="4"/>
        <v>0</v>
      </c>
      <c r="AC13" s="7">
        <f t="shared" si="4"/>
        <v>0</v>
      </c>
      <c r="AD13" s="7">
        <f t="shared" si="4"/>
        <v>0</v>
      </c>
      <c r="AE13" s="7">
        <f t="shared" si="4"/>
        <v>0</v>
      </c>
      <c r="AF13" s="7">
        <f t="shared" si="4"/>
        <v>0</v>
      </c>
      <c r="AG13" s="7">
        <f t="shared" si="4"/>
        <v>0</v>
      </c>
      <c r="AH13" s="7">
        <f t="shared" si="4"/>
        <v>0</v>
      </c>
      <c r="AI13" s="7">
        <f t="shared" si="4"/>
        <v>0</v>
      </c>
      <c r="AJ13" s="7">
        <f t="shared" si="4"/>
        <v>0</v>
      </c>
      <c r="AK13" s="7">
        <f t="shared" si="4"/>
        <v>0</v>
      </c>
      <c r="AL13" s="7">
        <f t="shared" si="4"/>
        <v>0</v>
      </c>
      <c r="AM13" s="7">
        <f t="shared" si="4"/>
        <v>0</v>
      </c>
      <c r="AN13" s="7">
        <f t="shared" si="4"/>
        <v>0</v>
      </c>
      <c r="AO13" s="7">
        <f t="shared" si="4"/>
        <v>0</v>
      </c>
      <c r="AP13" s="5">
        <f>SUM(B13:AO13)</f>
        <v>3553</v>
      </c>
    </row>
    <row r="14" spans="1:43" ht="15.75" customHeight="1" thickBot="1">
      <c r="A14" s="3"/>
      <c r="B14" s="23">
        <v>82</v>
      </c>
      <c r="C14" s="24">
        <v>86</v>
      </c>
      <c r="D14" s="24">
        <v>87</v>
      </c>
      <c r="E14" s="24">
        <v>90</v>
      </c>
      <c r="F14" s="24">
        <v>91</v>
      </c>
      <c r="G14" s="24">
        <v>92</v>
      </c>
      <c r="H14" s="24">
        <v>93</v>
      </c>
      <c r="I14" s="24">
        <v>94</v>
      </c>
      <c r="J14" s="24">
        <v>95</v>
      </c>
      <c r="K14" s="24">
        <v>96</v>
      </c>
      <c r="L14" s="24">
        <v>98</v>
      </c>
      <c r="M14" s="24">
        <v>99</v>
      </c>
      <c r="N14" s="24">
        <v>100</v>
      </c>
      <c r="O14" s="24">
        <v>104</v>
      </c>
      <c r="P14" s="24">
        <v>107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5"/>
      <c r="AP14" s="12">
        <f>IF(AP15&gt;0,MEDIAN(B14:AO14), " " )</f>
        <v>94</v>
      </c>
      <c r="AQ14" s="14">
        <f>IF(AP15&gt;0,AP16/AP15," ")</f>
        <v>94.555555555555557</v>
      </c>
    </row>
    <row r="15" spans="1:43" ht="15.75" customHeight="1" thickBot="1">
      <c r="A15" s="8" t="s">
        <v>14</v>
      </c>
      <c r="B15" s="26">
        <v>1</v>
      </c>
      <c r="C15" s="27">
        <v>1</v>
      </c>
      <c r="D15" s="27">
        <v>1</v>
      </c>
      <c r="E15" s="27">
        <v>1</v>
      </c>
      <c r="F15" s="27">
        <v>3</v>
      </c>
      <c r="G15" s="27">
        <v>3</v>
      </c>
      <c r="H15" s="27">
        <v>1</v>
      </c>
      <c r="I15" s="27">
        <v>4</v>
      </c>
      <c r="J15" s="27">
        <v>2</v>
      </c>
      <c r="K15" s="27">
        <v>3</v>
      </c>
      <c r="L15" s="27">
        <v>1</v>
      </c>
      <c r="M15" s="27">
        <v>1</v>
      </c>
      <c r="N15" s="27">
        <v>2</v>
      </c>
      <c r="O15" s="27">
        <v>2</v>
      </c>
      <c r="P15" s="27">
        <v>1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8"/>
      <c r="AP15" s="13">
        <f>SUM(B15:AO15)</f>
        <v>27</v>
      </c>
    </row>
    <row r="16" spans="1:43" s="11" customFormat="1" ht="15.75" customHeight="1" thickBot="1">
      <c r="A16" s="17"/>
      <c r="B16" s="18">
        <f>B14*B15</f>
        <v>82</v>
      </c>
      <c r="C16" s="19">
        <f t="shared" ref="C16:AO16" si="5">C14*C15</f>
        <v>86</v>
      </c>
      <c r="D16" s="19">
        <f t="shared" si="5"/>
        <v>87</v>
      </c>
      <c r="E16" s="19">
        <f t="shared" si="5"/>
        <v>90</v>
      </c>
      <c r="F16" s="19">
        <f t="shared" si="5"/>
        <v>273</v>
      </c>
      <c r="G16" s="19">
        <f t="shared" si="5"/>
        <v>276</v>
      </c>
      <c r="H16" s="19">
        <f t="shared" si="5"/>
        <v>93</v>
      </c>
      <c r="I16" s="19">
        <f t="shared" si="5"/>
        <v>376</v>
      </c>
      <c r="J16" s="19">
        <f t="shared" si="5"/>
        <v>190</v>
      </c>
      <c r="K16" s="19">
        <f t="shared" si="5"/>
        <v>288</v>
      </c>
      <c r="L16" s="19">
        <f t="shared" si="5"/>
        <v>98</v>
      </c>
      <c r="M16" s="19">
        <f t="shared" si="5"/>
        <v>99</v>
      </c>
      <c r="N16" s="19">
        <f t="shared" si="5"/>
        <v>200</v>
      </c>
      <c r="O16" s="19">
        <f t="shared" si="5"/>
        <v>208</v>
      </c>
      <c r="P16" s="19">
        <f t="shared" si="5"/>
        <v>107</v>
      </c>
      <c r="Q16" s="19">
        <f t="shared" si="5"/>
        <v>0</v>
      </c>
      <c r="R16" s="19">
        <f t="shared" si="5"/>
        <v>0</v>
      </c>
      <c r="S16" s="19">
        <f t="shared" si="5"/>
        <v>0</v>
      </c>
      <c r="T16" s="19">
        <f t="shared" si="5"/>
        <v>0</v>
      </c>
      <c r="U16" s="19">
        <f t="shared" si="5"/>
        <v>0</v>
      </c>
      <c r="V16" s="19">
        <f t="shared" si="5"/>
        <v>0</v>
      </c>
      <c r="W16" s="19">
        <f t="shared" si="5"/>
        <v>0</v>
      </c>
      <c r="X16" s="19">
        <f t="shared" si="5"/>
        <v>0</v>
      </c>
      <c r="Y16" s="19">
        <f t="shared" si="5"/>
        <v>0</v>
      </c>
      <c r="Z16" s="19">
        <f t="shared" si="5"/>
        <v>0</v>
      </c>
      <c r="AA16" s="19">
        <f t="shared" si="5"/>
        <v>0</v>
      </c>
      <c r="AB16" s="19">
        <f t="shared" si="5"/>
        <v>0</v>
      </c>
      <c r="AC16" s="19">
        <f t="shared" si="5"/>
        <v>0</v>
      </c>
      <c r="AD16" s="19">
        <f t="shared" si="5"/>
        <v>0</v>
      </c>
      <c r="AE16" s="19">
        <f t="shared" si="5"/>
        <v>0</v>
      </c>
      <c r="AF16" s="19">
        <f t="shared" si="5"/>
        <v>0</v>
      </c>
      <c r="AG16" s="19">
        <f t="shared" si="5"/>
        <v>0</v>
      </c>
      <c r="AH16" s="19">
        <f t="shared" si="5"/>
        <v>0</v>
      </c>
      <c r="AI16" s="19">
        <f t="shared" si="5"/>
        <v>0</v>
      </c>
      <c r="AJ16" s="19">
        <f t="shared" si="5"/>
        <v>0</v>
      </c>
      <c r="AK16" s="19">
        <f t="shared" si="5"/>
        <v>0</v>
      </c>
      <c r="AL16" s="19">
        <f t="shared" si="5"/>
        <v>0</v>
      </c>
      <c r="AM16" s="19">
        <f t="shared" si="5"/>
        <v>0</v>
      </c>
      <c r="AN16" s="19">
        <f t="shared" si="5"/>
        <v>0</v>
      </c>
      <c r="AO16" s="20">
        <f t="shared" si="5"/>
        <v>0</v>
      </c>
      <c r="AP16" s="11">
        <f>SUM(B16:AO16)</f>
        <v>2553</v>
      </c>
    </row>
    <row r="17" spans="1:43" ht="15.75" customHeight="1"/>
    <row r="18" spans="1:43" s="2" customFormat="1" ht="15.75" customHeight="1" thickBot="1">
      <c r="A18" s="278" t="s">
        <v>15</v>
      </c>
      <c r="B18" s="278"/>
      <c r="C18" s="278"/>
      <c r="D18" s="278"/>
      <c r="E18" s="278"/>
      <c r="F18" s="278"/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15" t="s">
        <v>4</v>
      </c>
      <c r="AQ18" s="16" t="s">
        <v>5</v>
      </c>
    </row>
    <row r="19" spans="1:43" ht="15.75" customHeight="1" thickBot="1">
      <c r="A19" s="4"/>
      <c r="B19" s="23">
        <v>52</v>
      </c>
      <c r="C19" s="24">
        <v>54</v>
      </c>
      <c r="D19" s="24">
        <v>56</v>
      </c>
      <c r="E19" s="24">
        <v>58</v>
      </c>
      <c r="F19" s="24">
        <v>72</v>
      </c>
      <c r="G19" s="24">
        <v>73</v>
      </c>
      <c r="H19" s="24">
        <v>75</v>
      </c>
      <c r="I19" s="24">
        <v>78</v>
      </c>
      <c r="J19" s="24">
        <v>80</v>
      </c>
      <c r="K19" s="24">
        <v>82</v>
      </c>
      <c r="L19" s="24">
        <v>87</v>
      </c>
      <c r="M19" s="24">
        <v>94</v>
      </c>
      <c r="N19" s="24">
        <v>95</v>
      </c>
      <c r="O19" s="24">
        <v>105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5"/>
      <c r="AP19" s="12">
        <f>IF(AP20&gt;0,MEDIAN(B19:AO19), " " )</f>
        <v>76.5</v>
      </c>
      <c r="AQ19" s="14">
        <f>IF(AP20&gt;0,AP21/AP20," ")</f>
        <v>73.5</v>
      </c>
    </row>
    <row r="20" spans="1:43" ht="15.75" customHeight="1" thickBot="1">
      <c r="A20" s="6" t="s">
        <v>0</v>
      </c>
      <c r="B20" s="26">
        <v>1</v>
      </c>
      <c r="C20" s="27">
        <v>2</v>
      </c>
      <c r="D20" s="27">
        <v>1</v>
      </c>
      <c r="E20" s="27">
        <v>3</v>
      </c>
      <c r="F20" s="27">
        <v>2</v>
      </c>
      <c r="G20" s="27">
        <v>2</v>
      </c>
      <c r="H20" s="27">
        <v>1</v>
      </c>
      <c r="I20" s="27">
        <v>1</v>
      </c>
      <c r="J20" s="27">
        <v>1</v>
      </c>
      <c r="K20" s="27">
        <v>1</v>
      </c>
      <c r="L20" s="27">
        <v>1</v>
      </c>
      <c r="M20" s="27">
        <v>2</v>
      </c>
      <c r="N20" s="27">
        <v>1</v>
      </c>
      <c r="O20" s="27">
        <v>1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8"/>
      <c r="AP20" s="13">
        <f>SUM(B20:AO20)</f>
        <v>20</v>
      </c>
    </row>
    <row r="21" spans="1:43" s="11" customFormat="1" ht="15.75" customHeight="1" thickBot="1">
      <c r="A21" s="6"/>
      <c r="B21" s="7">
        <f>B19*B20</f>
        <v>52</v>
      </c>
      <c r="C21" s="7">
        <f t="shared" ref="C21:AO21" si="6">C19*C20</f>
        <v>108</v>
      </c>
      <c r="D21" s="7">
        <f t="shared" si="6"/>
        <v>56</v>
      </c>
      <c r="E21" s="7">
        <f t="shared" si="6"/>
        <v>174</v>
      </c>
      <c r="F21" s="7">
        <f t="shared" si="6"/>
        <v>144</v>
      </c>
      <c r="G21" s="7">
        <f t="shared" si="6"/>
        <v>146</v>
      </c>
      <c r="H21" s="7">
        <f t="shared" si="6"/>
        <v>75</v>
      </c>
      <c r="I21" s="7">
        <f t="shared" si="6"/>
        <v>78</v>
      </c>
      <c r="J21" s="7">
        <f t="shared" si="6"/>
        <v>80</v>
      </c>
      <c r="K21" s="7">
        <f t="shared" si="6"/>
        <v>82</v>
      </c>
      <c r="L21" s="7">
        <f t="shared" si="6"/>
        <v>87</v>
      </c>
      <c r="M21" s="7">
        <f t="shared" si="6"/>
        <v>188</v>
      </c>
      <c r="N21" s="7">
        <f t="shared" si="6"/>
        <v>95</v>
      </c>
      <c r="O21" s="7">
        <f t="shared" si="6"/>
        <v>105</v>
      </c>
      <c r="P21" s="7">
        <f t="shared" si="6"/>
        <v>0</v>
      </c>
      <c r="Q21" s="7">
        <f t="shared" si="6"/>
        <v>0</v>
      </c>
      <c r="R21" s="7">
        <f t="shared" si="6"/>
        <v>0</v>
      </c>
      <c r="S21" s="7">
        <f t="shared" si="6"/>
        <v>0</v>
      </c>
      <c r="T21" s="7">
        <f t="shared" si="6"/>
        <v>0</v>
      </c>
      <c r="U21" s="7">
        <f t="shared" si="6"/>
        <v>0</v>
      </c>
      <c r="V21" s="7">
        <f t="shared" si="6"/>
        <v>0</v>
      </c>
      <c r="W21" s="7">
        <f t="shared" si="6"/>
        <v>0</v>
      </c>
      <c r="X21" s="7">
        <f t="shared" si="6"/>
        <v>0</v>
      </c>
      <c r="Y21" s="7">
        <f t="shared" si="6"/>
        <v>0</v>
      </c>
      <c r="Z21" s="7">
        <f t="shared" si="6"/>
        <v>0</v>
      </c>
      <c r="AA21" s="7">
        <f t="shared" si="6"/>
        <v>0</v>
      </c>
      <c r="AB21" s="7">
        <f t="shared" si="6"/>
        <v>0</v>
      </c>
      <c r="AC21" s="7">
        <f t="shared" si="6"/>
        <v>0</v>
      </c>
      <c r="AD21" s="7">
        <f t="shared" si="6"/>
        <v>0</v>
      </c>
      <c r="AE21" s="7">
        <f t="shared" si="6"/>
        <v>0</v>
      </c>
      <c r="AF21" s="7">
        <f t="shared" si="6"/>
        <v>0</v>
      </c>
      <c r="AG21" s="7">
        <f t="shared" si="6"/>
        <v>0</v>
      </c>
      <c r="AH21" s="7">
        <f t="shared" si="6"/>
        <v>0</v>
      </c>
      <c r="AI21" s="7">
        <f t="shared" si="6"/>
        <v>0</v>
      </c>
      <c r="AJ21" s="7">
        <f t="shared" si="6"/>
        <v>0</v>
      </c>
      <c r="AK21" s="7">
        <f t="shared" si="6"/>
        <v>0</v>
      </c>
      <c r="AL21" s="7">
        <f t="shared" si="6"/>
        <v>0</v>
      </c>
      <c r="AM21" s="7">
        <f t="shared" si="6"/>
        <v>0</v>
      </c>
      <c r="AN21" s="7">
        <f t="shared" si="6"/>
        <v>0</v>
      </c>
      <c r="AO21" s="7">
        <f t="shared" si="6"/>
        <v>0</v>
      </c>
      <c r="AP21" s="5">
        <f>SUM(B21:AO21)</f>
        <v>1470</v>
      </c>
    </row>
    <row r="22" spans="1:43" ht="15.75" customHeight="1" thickBot="1">
      <c r="A22" s="3"/>
      <c r="B22" s="23">
        <v>62</v>
      </c>
      <c r="C22" s="24">
        <v>66</v>
      </c>
      <c r="D22" s="24">
        <v>75</v>
      </c>
      <c r="E22" s="24">
        <v>78</v>
      </c>
      <c r="F22" s="24">
        <v>80</v>
      </c>
      <c r="G22" s="24">
        <v>82</v>
      </c>
      <c r="H22" s="24">
        <v>83</v>
      </c>
      <c r="I22" s="24">
        <v>84</v>
      </c>
      <c r="J22" s="24">
        <v>86</v>
      </c>
      <c r="K22" s="24">
        <v>87</v>
      </c>
      <c r="L22" s="24">
        <v>88</v>
      </c>
      <c r="M22" s="24">
        <v>89</v>
      </c>
      <c r="N22" s="24">
        <v>90</v>
      </c>
      <c r="O22" s="24">
        <v>94</v>
      </c>
      <c r="P22" s="24">
        <v>100</v>
      </c>
      <c r="Q22" s="24">
        <v>103</v>
      </c>
      <c r="R22" s="24">
        <v>104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5"/>
      <c r="AP22" s="12">
        <f>IF(AP23&gt;0,MEDIAN(B22:AO22), " " )</f>
        <v>86</v>
      </c>
      <c r="AQ22" s="14">
        <f>IF(AP23&gt;0,AP24/AP23," ")</f>
        <v>85.15384615384616</v>
      </c>
    </row>
    <row r="23" spans="1:43" ht="15.75" customHeight="1" thickBot="1">
      <c r="A23" s="8" t="s">
        <v>1</v>
      </c>
      <c r="B23" s="26">
        <v>1</v>
      </c>
      <c r="C23" s="27">
        <v>1</v>
      </c>
      <c r="D23" s="27">
        <v>1</v>
      </c>
      <c r="E23" s="27">
        <v>2</v>
      </c>
      <c r="F23" s="27">
        <v>1</v>
      </c>
      <c r="G23" s="27">
        <v>3</v>
      </c>
      <c r="H23" s="27">
        <v>2</v>
      </c>
      <c r="I23" s="27">
        <v>3</v>
      </c>
      <c r="J23" s="27">
        <v>1</v>
      </c>
      <c r="K23" s="27">
        <v>1</v>
      </c>
      <c r="L23" s="27">
        <v>1</v>
      </c>
      <c r="M23" s="27">
        <v>1</v>
      </c>
      <c r="N23" s="27">
        <v>4</v>
      </c>
      <c r="O23" s="27">
        <v>1</v>
      </c>
      <c r="P23" s="27">
        <v>1</v>
      </c>
      <c r="Q23" s="27">
        <v>1</v>
      </c>
      <c r="R23" s="27">
        <v>1</v>
      </c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8"/>
      <c r="AP23" s="13">
        <f>SUM(B23:AO23)</f>
        <v>26</v>
      </c>
    </row>
    <row r="24" spans="1:43" s="11" customFormat="1" ht="15.75" customHeight="1" thickBot="1">
      <c r="A24" s="8"/>
      <c r="B24" s="7">
        <f>B22*B23</f>
        <v>62</v>
      </c>
      <c r="C24" s="7">
        <f t="shared" ref="C24:AO24" si="7">C22*C23</f>
        <v>66</v>
      </c>
      <c r="D24" s="7">
        <f t="shared" si="7"/>
        <v>75</v>
      </c>
      <c r="E24" s="7">
        <f t="shared" si="7"/>
        <v>156</v>
      </c>
      <c r="F24" s="7">
        <f t="shared" si="7"/>
        <v>80</v>
      </c>
      <c r="G24" s="7">
        <f t="shared" si="7"/>
        <v>246</v>
      </c>
      <c r="H24" s="7">
        <f t="shared" si="7"/>
        <v>166</v>
      </c>
      <c r="I24" s="7">
        <f t="shared" si="7"/>
        <v>252</v>
      </c>
      <c r="J24" s="7">
        <f t="shared" si="7"/>
        <v>86</v>
      </c>
      <c r="K24" s="7">
        <f t="shared" si="7"/>
        <v>87</v>
      </c>
      <c r="L24" s="7">
        <f t="shared" si="7"/>
        <v>88</v>
      </c>
      <c r="M24" s="7">
        <f t="shared" si="7"/>
        <v>89</v>
      </c>
      <c r="N24" s="7">
        <f t="shared" si="7"/>
        <v>360</v>
      </c>
      <c r="O24" s="7">
        <f t="shared" si="7"/>
        <v>94</v>
      </c>
      <c r="P24" s="7">
        <f t="shared" si="7"/>
        <v>100</v>
      </c>
      <c r="Q24" s="7">
        <f t="shared" si="7"/>
        <v>103</v>
      </c>
      <c r="R24" s="7">
        <f t="shared" si="7"/>
        <v>104</v>
      </c>
      <c r="S24" s="7">
        <f t="shared" si="7"/>
        <v>0</v>
      </c>
      <c r="T24" s="7">
        <f t="shared" si="7"/>
        <v>0</v>
      </c>
      <c r="U24" s="7">
        <f t="shared" si="7"/>
        <v>0</v>
      </c>
      <c r="V24" s="7">
        <f t="shared" si="7"/>
        <v>0</v>
      </c>
      <c r="W24" s="7">
        <f t="shared" si="7"/>
        <v>0</v>
      </c>
      <c r="X24" s="7">
        <f t="shared" si="7"/>
        <v>0</v>
      </c>
      <c r="Y24" s="7">
        <f t="shared" si="7"/>
        <v>0</v>
      </c>
      <c r="Z24" s="7">
        <f t="shared" si="7"/>
        <v>0</v>
      </c>
      <c r="AA24" s="7">
        <f t="shared" si="7"/>
        <v>0</v>
      </c>
      <c r="AB24" s="7">
        <f t="shared" si="7"/>
        <v>0</v>
      </c>
      <c r="AC24" s="7">
        <f t="shared" si="7"/>
        <v>0</v>
      </c>
      <c r="AD24" s="7">
        <f t="shared" si="7"/>
        <v>0</v>
      </c>
      <c r="AE24" s="7">
        <f t="shared" si="7"/>
        <v>0</v>
      </c>
      <c r="AF24" s="7">
        <f t="shared" si="7"/>
        <v>0</v>
      </c>
      <c r="AG24" s="7">
        <f t="shared" si="7"/>
        <v>0</v>
      </c>
      <c r="AH24" s="7">
        <f t="shared" si="7"/>
        <v>0</v>
      </c>
      <c r="AI24" s="7">
        <f t="shared" si="7"/>
        <v>0</v>
      </c>
      <c r="AJ24" s="7">
        <f t="shared" si="7"/>
        <v>0</v>
      </c>
      <c r="AK24" s="7">
        <f t="shared" si="7"/>
        <v>0</v>
      </c>
      <c r="AL24" s="7">
        <f t="shared" si="7"/>
        <v>0</v>
      </c>
      <c r="AM24" s="7">
        <f t="shared" si="7"/>
        <v>0</v>
      </c>
      <c r="AN24" s="7">
        <f t="shared" si="7"/>
        <v>0</v>
      </c>
      <c r="AO24" s="7">
        <f t="shared" si="7"/>
        <v>0</v>
      </c>
      <c r="AP24" s="5">
        <f>SUM(B24:AO24)</f>
        <v>2214</v>
      </c>
    </row>
    <row r="25" spans="1:43" ht="15.75" customHeight="1" thickBot="1">
      <c r="A25" s="3"/>
      <c r="B25" s="23">
        <v>62</v>
      </c>
      <c r="C25" s="24">
        <v>83</v>
      </c>
      <c r="D25" s="24">
        <v>84</v>
      </c>
      <c r="E25" s="24">
        <v>86</v>
      </c>
      <c r="F25" s="24">
        <v>87</v>
      </c>
      <c r="G25" s="24">
        <v>89</v>
      </c>
      <c r="H25" s="24">
        <v>90</v>
      </c>
      <c r="I25" s="24">
        <v>94</v>
      </c>
      <c r="J25" s="24">
        <v>95</v>
      </c>
      <c r="K25" s="24">
        <v>100</v>
      </c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5"/>
      <c r="AP25" s="12">
        <f>IF(AP26&gt;0,MEDIAN(B25:AO25), " " )</f>
        <v>88</v>
      </c>
      <c r="AQ25" s="14">
        <f>IF(AP26&gt;0,AP27/AP26," ")</f>
        <v>88.733333333333334</v>
      </c>
    </row>
    <row r="26" spans="1:43" ht="15.75" customHeight="1" thickBot="1">
      <c r="A26" s="8" t="s">
        <v>13</v>
      </c>
      <c r="B26" s="26">
        <v>1</v>
      </c>
      <c r="C26" s="27">
        <v>1</v>
      </c>
      <c r="D26" s="27">
        <v>2</v>
      </c>
      <c r="E26" s="27">
        <v>1</v>
      </c>
      <c r="F26" s="27">
        <v>1</v>
      </c>
      <c r="G26" s="27">
        <v>1</v>
      </c>
      <c r="H26" s="27">
        <v>1</v>
      </c>
      <c r="I26" s="27">
        <v>4</v>
      </c>
      <c r="J26" s="27">
        <v>2</v>
      </c>
      <c r="K26" s="27">
        <v>1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8"/>
      <c r="AP26" s="13">
        <f>SUM(B26:AO26)</f>
        <v>15</v>
      </c>
    </row>
    <row r="27" spans="1:43" s="11" customFormat="1" ht="15.75" customHeight="1" thickBot="1">
      <c r="A27" s="8"/>
      <c r="B27" s="7">
        <f>B25*B26</f>
        <v>62</v>
      </c>
      <c r="C27" s="7">
        <f t="shared" ref="C27:AO27" si="8">C25*C26</f>
        <v>83</v>
      </c>
      <c r="D27" s="7">
        <f t="shared" si="8"/>
        <v>168</v>
      </c>
      <c r="E27" s="7">
        <f t="shared" si="8"/>
        <v>86</v>
      </c>
      <c r="F27" s="7">
        <f t="shared" si="8"/>
        <v>87</v>
      </c>
      <c r="G27" s="7">
        <f t="shared" si="8"/>
        <v>89</v>
      </c>
      <c r="H27" s="7">
        <f t="shared" si="8"/>
        <v>90</v>
      </c>
      <c r="I27" s="7">
        <f t="shared" si="8"/>
        <v>376</v>
      </c>
      <c r="J27" s="7">
        <f t="shared" si="8"/>
        <v>190</v>
      </c>
      <c r="K27" s="7">
        <f t="shared" si="8"/>
        <v>100</v>
      </c>
      <c r="L27" s="7">
        <f t="shared" si="8"/>
        <v>0</v>
      </c>
      <c r="M27" s="7">
        <f t="shared" si="8"/>
        <v>0</v>
      </c>
      <c r="N27" s="7">
        <f t="shared" si="8"/>
        <v>0</v>
      </c>
      <c r="O27" s="7">
        <f t="shared" si="8"/>
        <v>0</v>
      </c>
      <c r="P27" s="7">
        <f t="shared" si="8"/>
        <v>0</v>
      </c>
      <c r="Q27" s="7">
        <f t="shared" si="8"/>
        <v>0</v>
      </c>
      <c r="R27" s="7">
        <f t="shared" si="8"/>
        <v>0</v>
      </c>
      <c r="S27" s="7">
        <f t="shared" si="8"/>
        <v>0</v>
      </c>
      <c r="T27" s="7">
        <f t="shared" si="8"/>
        <v>0</v>
      </c>
      <c r="U27" s="7">
        <f t="shared" si="8"/>
        <v>0</v>
      </c>
      <c r="V27" s="7">
        <f t="shared" si="8"/>
        <v>0</v>
      </c>
      <c r="W27" s="7">
        <f t="shared" si="8"/>
        <v>0</v>
      </c>
      <c r="X27" s="7">
        <f t="shared" si="8"/>
        <v>0</v>
      </c>
      <c r="Y27" s="7">
        <f t="shared" si="8"/>
        <v>0</v>
      </c>
      <c r="Z27" s="7">
        <f t="shared" si="8"/>
        <v>0</v>
      </c>
      <c r="AA27" s="7">
        <f t="shared" si="8"/>
        <v>0</v>
      </c>
      <c r="AB27" s="7">
        <f t="shared" si="8"/>
        <v>0</v>
      </c>
      <c r="AC27" s="7">
        <f t="shared" si="8"/>
        <v>0</v>
      </c>
      <c r="AD27" s="7">
        <f t="shared" si="8"/>
        <v>0</v>
      </c>
      <c r="AE27" s="7">
        <f t="shared" si="8"/>
        <v>0</v>
      </c>
      <c r="AF27" s="7">
        <f t="shared" si="8"/>
        <v>0</v>
      </c>
      <c r="AG27" s="7">
        <f t="shared" si="8"/>
        <v>0</v>
      </c>
      <c r="AH27" s="7">
        <f t="shared" si="8"/>
        <v>0</v>
      </c>
      <c r="AI27" s="7">
        <f t="shared" si="8"/>
        <v>0</v>
      </c>
      <c r="AJ27" s="7">
        <f t="shared" si="8"/>
        <v>0</v>
      </c>
      <c r="AK27" s="7">
        <f t="shared" si="8"/>
        <v>0</v>
      </c>
      <c r="AL27" s="7">
        <f t="shared" si="8"/>
        <v>0</v>
      </c>
      <c r="AM27" s="7">
        <f t="shared" si="8"/>
        <v>0</v>
      </c>
      <c r="AN27" s="7">
        <f t="shared" si="8"/>
        <v>0</v>
      </c>
      <c r="AO27" s="7">
        <f t="shared" si="8"/>
        <v>0</v>
      </c>
      <c r="AP27" s="5">
        <f>SUM(B27:AO27)</f>
        <v>1331</v>
      </c>
    </row>
    <row r="28" spans="1:43" ht="15.75" customHeight="1" thickBot="1">
      <c r="A28" s="3"/>
      <c r="B28" s="23">
        <v>79</v>
      </c>
      <c r="C28" s="24">
        <v>81</v>
      </c>
      <c r="D28" s="24">
        <v>82</v>
      </c>
      <c r="E28" s="24">
        <v>83</v>
      </c>
      <c r="F28" s="24">
        <v>85</v>
      </c>
      <c r="G28" s="24">
        <v>86</v>
      </c>
      <c r="H28" s="24">
        <v>87</v>
      </c>
      <c r="I28" s="24">
        <v>88</v>
      </c>
      <c r="J28" s="24">
        <v>89</v>
      </c>
      <c r="K28" s="24">
        <v>90</v>
      </c>
      <c r="L28" s="24">
        <v>91</v>
      </c>
      <c r="M28" s="24">
        <v>92</v>
      </c>
      <c r="N28" s="24">
        <v>93</v>
      </c>
      <c r="O28" s="24">
        <v>95</v>
      </c>
      <c r="P28" s="24">
        <v>96</v>
      </c>
      <c r="Q28" s="24">
        <v>97</v>
      </c>
      <c r="R28" s="24">
        <v>99</v>
      </c>
      <c r="S28" s="24">
        <v>100</v>
      </c>
      <c r="T28" s="24">
        <v>101</v>
      </c>
      <c r="U28" s="24">
        <v>104</v>
      </c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5"/>
      <c r="AP28" s="12">
        <f>IF(AP29&gt;0,MEDIAN(B28:AO28), " " )</f>
        <v>90.5</v>
      </c>
      <c r="AQ28" s="14">
        <f>IF(AP29&gt;0,AP30/AP29," ")</f>
        <v>91.914893617021278</v>
      </c>
    </row>
    <row r="29" spans="1:43" ht="15.75" customHeight="1" thickBot="1">
      <c r="A29" s="8" t="s">
        <v>2</v>
      </c>
      <c r="B29" s="26">
        <v>1</v>
      </c>
      <c r="C29" s="27">
        <v>2</v>
      </c>
      <c r="D29" s="27">
        <v>1</v>
      </c>
      <c r="E29" s="27">
        <v>1</v>
      </c>
      <c r="F29" s="27">
        <v>3</v>
      </c>
      <c r="G29" s="27">
        <v>2</v>
      </c>
      <c r="H29" s="27">
        <v>1</v>
      </c>
      <c r="I29" s="27">
        <v>2</v>
      </c>
      <c r="J29" s="27">
        <v>3</v>
      </c>
      <c r="K29" s="27">
        <v>2</v>
      </c>
      <c r="L29" s="27">
        <v>1</v>
      </c>
      <c r="M29" s="27">
        <v>6</v>
      </c>
      <c r="N29" s="27">
        <v>2</v>
      </c>
      <c r="O29" s="27">
        <v>4</v>
      </c>
      <c r="P29" s="27">
        <v>9</v>
      </c>
      <c r="Q29" s="27">
        <v>1</v>
      </c>
      <c r="R29" s="27">
        <v>2</v>
      </c>
      <c r="S29" s="27">
        <v>1</v>
      </c>
      <c r="T29" s="27">
        <v>1</v>
      </c>
      <c r="U29" s="27">
        <v>2</v>
      </c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8"/>
      <c r="AP29" s="13">
        <f>SUM(B29:AO29)</f>
        <v>47</v>
      </c>
    </row>
    <row r="30" spans="1:43" s="11" customFormat="1" ht="15.75" customHeight="1" thickBot="1">
      <c r="A30" s="8"/>
      <c r="B30" s="7">
        <f>B28*B29</f>
        <v>79</v>
      </c>
      <c r="C30" s="7">
        <f t="shared" ref="C30:AO30" si="9">C28*C29</f>
        <v>162</v>
      </c>
      <c r="D30" s="7">
        <f t="shared" si="9"/>
        <v>82</v>
      </c>
      <c r="E30" s="7">
        <f t="shared" si="9"/>
        <v>83</v>
      </c>
      <c r="F30" s="7">
        <f t="shared" si="9"/>
        <v>255</v>
      </c>
      <c r="G30" s="7">
        <f t="shared" si="9"/>
        <v>172</v>
      </c>
      <c r="H30" s="7">
        <f t="shared" si="9"/>
        <v>87</v>
      </c>
      <c r="I30" s="7">
        <f t="shared" si="9"/>
        <v>176</v>
      </c>
      <c r="J30" s="7">
        <f t="shared" si="9"/>
        <v>267</v>
      </c>
      <c r="K30" s="7">
        <f t="shared" si="9"/>
        <v>180</v>
      </c>
      <c r="L30" s="7">
        <f t="shared" si="9"/>
        <v>91</v>
      </c>
      <c r="M30" s="7">
        <f t="shared" si="9"/>
        <v>552</v>
      </c>
      <c r="N30" s="7">
        <f t="shared" si="9"/>
        <v>186</v>
      </c>
      <c r="O30" s="7">
        <f t="shared" si="9"/>
        <v>380</v>
      </c>
      <c r="P30" s="7">
        <f t="shared" si="9"/>
        <v>864</v>
      </c>
      <c r="Q30" s="7">
        <f t="shared" si="9"/>
        <v>97</v>
      </c>
      <c r="R30" s="7">
        <f t="shared" si="9"/>
        <v>198</v>
      </c>
      <c r="S30" s="7">
        <f t="shared" si="9"/>
        <v>100</v>
      </c>
      <c r="T30" s="7">
        <f t="shared" si="9"/>
        <v>101</v>
      </c>
      <c r="U30" s="7">
        <f t="shared" si="9"/>
        <v>208</v>
      </c>
      <c r="V30" s="7">
        <f t="shared" si="9"/>
        <v>0</v>
      </c>
      <c r="W30" s="7">
        <f t="shared" si="9"/>
        <v>0</v>
      </c>
      <c r="X30" s="7">
        <f t="shared" si="9"/>
        <v>0</v>
      </c>
      <c r="Y30" s="7">
        <f t="shared" si="9"/>
        <v>0</v>
      </c>
      <c r="Z30" s="7">
        <f t="shared" si="9"/>
        <v>0</v>
      </c>
      <c r="AA30" s="7">
        <f t="shared" si="9"/>
        <v>0</v>
      </c>
      <c r="AB30" s="7">
        <f t="shared" si="9"/>
        <v>0</v>
      </c>
      <c r="AC30" s="7">
        <f t="shared" si="9"/>
        <v>0</v>
      </c>
      <c r="AD30" s="7">
        <f t="shared" si="9"/>
        <v>0</v>
      </c>
      <c r="AE30" s="7">
        <f t="shared" si="9"/>
        <v>0</v>
      </c>
      <c r="AF30" s="7">
        <f t="shared" si="9"/>
        <v>0</v>
      </c>
      <c r="AG30" s="7">
        <f t="shared" si="9"/>
        <v>0</v>
      </c>
      <c r="AH30" s="7">
        <f t="shared" si="9"/>
        <v>0</v>
      </c>
      <c r="AI30" s="7">
        <f t="shared" si="9"/>
        <v>0</v>
      </c>
      <c r="AJ30" s="7">
        <f t="shared" si="9"/>
        <v>0</v>
      </c>
      <c r="AK30" s="7">
        <f t="shared" si="9"/>
        <v>0</v>
      </c>
      <c r="AL30" s="7">
        <f t="shared" si="9"/>
        <v>0</v>
      </c>
      <c r="AM30" s="7">
        <f t="shared" si="9"/>
        <v>0</v>
      </c>
      <c r="AN30" s="7">
        <f t="shared" si="9"/>
        <v>0</v>
      </c>
      <c r="AO30" s="7">
        <f t="shared" si="9"/>
        <v>0</v>
      </c>
      <c r="AP30" s="5">
        <f>SUM(B30:AO30)</f>
        <v>4320</v>
      </c>
    </row>
    <row r="31" spans="1:43" ht="15.75" customHeight="1" thickBot="1">
      <c r="A31" s="3"/>
      <c r="B31" s="23">
        <v>80</v>
      </c>
      <c r="C31" s="24">
        <v>83</v>
      </c>
      <c r="D31" s="24">
        <v>84</v>
      </c>
      <c r="E31" s="24">
        <v>85</v>
      </c>
      <c r="F31" s="24">
        <v>86</v>
      </c>
      <c r="G31" s="24">
        <v>88</v>
      </c>
      <c r="H31" s="24">
        <v>89</v>
      </c>
      <c r="I31" s="24">
        <v>90</v>
      </c>
      <c r="J31" s="24">
        <v>91</v>
      </c>
      <c r="K31" s="24">
        <v>95</v>
      </c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5"/>
      <c r="AP31" s="12">
        <f>IF(AP32&gt;0,MEDIAN(B31:AO31), " " )</f>
        <v>87</v>
      </c>
      <c r="AQ31" s="14">
        <f>IF(AP32&gt;0,AP33/AP32," ")</f>
        <v>87</v>
      </c>
    </row>
    <row r="32" spans="1:43" ht="15.75" customHeight="1" thickBot="1">
      <c r="A32" s="8" t="s">
        <v>14</v>
      </c>
      <c r="B32" s="26">
        <v>1</v>
      </c>
      <c r="C32" s="27">
        <v>1</v>
      </c>
      <c r="D32" s="27">
        <v>1</v>
      </c>
      <c r="E32" s="27">
        <v>2</v>
      </c>
      <c r="F32" s="27">
        <v>2</v>
      </c>
      <c r="G32" s="27">
        <v>1</v>
      </c>
      <c r="H32" s="27">
        <v>2</v>
      </c>
      <c r="I32" s="27">
        <v>1</v>
      </c>
      <c r="J32" s="27">
        <v>1</v>
      </c>
      <c r="K32" s="27">
        <v>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8"/>
      <c r="AP32" s="13">
        <f>SUM(B32:AO32)</f>
        <v>13</v>
      </c>
    </row>
    <row r="33" spans="1:43" s="11" customFormat="1" ht="15.75" customHeight="1" thickBot="1">
      <c r="A33" s="17"/>
      <c r="B33" s="18">
        <f>B31*B32</f>
        <v>80</v>
      </c>
      <c r="C33" s="19">
        <f t="shared" ref="C33:AO33" si="10">C31*C32</f>
        <v>83</v>
      </c>
      <c r="D33" s="19">
        <f t="shared" si="10"/>
        <v>84</v>
      </c>
      <c r="E33" s="19">
        <f t="shared" si="10"/>
        <v>170</v>
      </c>
      <c r="F33" s="19">
        <f t="shared" si="10"/>
        <v>172</v>
      </c>
      <c r="G33" s="19">
        <f t="shared" si="10"/>
        <v>88</v>
      </c>
      <c r="H33" s="19">
        <f t="shared" si="10"/>
        <v>178</v>
      </c>
      <c r="I33" s="19">
        <f t="shared" si="10"/>
        <v>90</v>
      </c>
      <c r="J33" s="19">
        <f t="shared" si="10"/>
        <v>91</v>
      </c>
      <c r="K33" s="19">
        <f t="shared" si="10"/>
        <v>95</v>
      </c>
      <c r="L33" s="19">
        <f t="shared" si="10"/>
        <v>0</v>
      </c>
      <c r="M33" s="19">
        <f t="shared" si="10"/>
        <v>0</v>
      </c>
      <c r="N33" s="19">
        <f t="shared" si="10"/>
        <v>0</v>
      </c>
      <c r="O33" s="19">
        <f t="shared" si="10"/>
        <v>0</v>
      </c>
      <c r="P33" s="19">
        <f t="shared" si="10"/>
        <v>0</v>
      </c>
      <c r="Q33" s="19">
        <f t="shared" si="10"/>
        <v>0</v>
      </c>
      <c r="R33" s="19">
        <f t="shared" si="10"/>
        <v>0</v>
      </c>
      <c r="S33" s="19">
        <f t="shared" si="10"/>
        <v>0</v>
      </c>
      <c r="T33" s="19">
        <f t="shared" si="10"/>
        <v>0</v>
      </c>
      <c r="U33" s="19">
        <f t="shared" si="10"/>
        <v>0</v>
      </c>
      <c r="V33" s="19">
        <f t="shared" si="10"/>
        <v>0</v>
      </c>
      <c r="W33" s="19">
        <f t="shared" si="10"/>
        <v>0</v>
      </c>
      <c r="X33" s="19">
        <f t="shared" si="10"/>
        <v>0</v>
      </c>
      <c r="Y33" s="19">
        <f t="shared" si="10"/>
        <v>0</v>
      </c>
      <c r="Z33" s="19">
        <f t="shared" si="10"/>
        <v>0</v>
      </c>
      <c r="AA33" s="19">
        <f t="shared" si="10"/>
        <v>0</v>
      </c>
      <c r="AB33" s="19">
        <f t="shared" si="10"/>
        <v>0</v>
      </c>
      <c r="AC33" s="19">
        <f t="shared" si="10"/>
        <v>0</v>
      </c>
      <c r="AD33" s="19">
        <f t="shared" si="10"/>
        <v>0</v>
      </c>
      <c r="AE33" s="19">
        <f t="shared" si="10"/>
        <v>0</v>
      </c>
      <c r="AF33" s="19">
        <f t="shared" si="10"/>
        <v>0</v>
      </c>
      <c r="AG33" s="19">
        <f t="shared" si="10"/>
        <v>0</v>
      </c>
      <c r="AH33" s="19">
        <f t="shared" si="10"/>
        <v>0</v>
      </c>
      <c r="AI33" s="19">
        <f t="shared" si="10"/>
        <v>0</v>
      </c>
      <c r="AJ33" s="19">
        <f t="shared" si="10"/>
        <v>0</v>
      </c>
      <c r="AK33" s="19">
        <f t="shared" si="10"/>
        <v>0</v>
      </c>
      <c r="AL33" s="19">
        <f t="shared" si="10"/>
        <v>0</v>
      </c>
      <c r="AM33" s="19">
        <f t="shared" si="10"/>
        <v>0</v>
      </c>
      <c r="AN33" s="19">
        <f t="shared" si="10"/>
        <v>0</v>
      </c>
      <c r="AO33" s="20">
        <f t="shared" si="10"/>
        <v>0</v>
      </c>
      <c r="AP33" s="11">
        <f>SUM(B33:AO33)</f>
        <v>1131</v>
      </c>
    </row>
    <row r="34" spans="1:43" s="11" customFormat="1" ht="15.75" customHeight="1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3" s="2" customFormat="1" ht="15.75" customHeight="1" thickBot="1">
      <c r="A35" s="278" t="s">
        <v>9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N35" s="278"/>
      <c r="O35" s="278"/>
      <c r="P35" s="278"/>
      <c r="Q35" s="278"/>
      <c r="R35" s="278"/>
      <c r="S35" s="278"/>
      <c r="T35" s="278"/>
      <c r="U35" s="278"/>
      <c r="V35" s="278"/>
      <c r="W35" s="278"/>
      <c r="X35" s="278"/>
      <c r="Y35" s="278"/>
      <c r="Z35" s="278"/>
      <c r="AA35" s="278"/>
      <c r="AB35" s="278"/>
      <c r="AC35" s="278"/>
      <c r="AD35" s="278"/>
      <c r="AE35" s="278"/>
      <c r="AF35" s="278"/>
      <c r="AG35" s="278"/>
      <c r="AH35" s="278"/>
      <c r="AI35" s="278"/>
      <c r="AJ35" s="278"/>
      <c r="AK35" s="278"/>
      <c r="AL35" s="278"/>
      <c r="AM35" s="278"/>
      <c r="AN35" s="278"/>
      <c r="AO35" s="278"/>
      <c r="AP35" s="15" t="s">
        <v>4</v>
      </c>
      <c r="AQ35" s="16" t="s">
        <v>5</v>
      </c>
    </row>
    <row r="36" spans="1:43" ht="15.75" customHeight="1" thickBot="1">
      <c r="A36" s="4"/>
      <c r="B36" s="23">
        <v>79</v>
      </c>
      <c r="C36" s="24">
        <v>83</v>
      </c>
      <c r="D36" s="24">
        <v>85</v>
      </c>
      <c r="E36" s="24">
        <v>87</v>
      </c>
      <c r="F36" s="24">
        <v>89</v>
      </c>
      <c r="G36" s="24">
        <v>93</v>
      </c>
      <c r="H36" s="24">
        <v>95</v>
      </c>
      <c r="I36" s="24">
        <v>97</v>
      </c>
      <c r="J36" s="24">
        <v>99</v>
      </c>
      <c r="K36" s="24">
        <v>100</v>
      </c>
      <c r="L36" s="24">
        <v>101</v>
      </c>
      <c r="M36" s="24">
        <v>105</v>
      </c>
      <c r="N36" s="24">
        <v>117</v>
      </c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5"/>
      <c r="AP36" s="12">
        <f>IF(AP37&gt;0,MEDIAN(B36:AO36), " " )</f>
        <v>95</v>
      </c>
      <c r="AQ36" s="14">
        <f>IF(AP37&gt;0,AP38/AP37," ")</f>
        <v>93.238095238095241</v>
      </c>
    </row>
    <row r="37" spans="1:43" ht="15.75" customHeight="1" thickBot="1">
      <c r="A37" s="6" t="s">
        <v>0</v>
      </c>
      <c r="B37" s="26">
        <v>2</v>
      </c>
      <c r="C37" s="27">
        <v>1</v>
      </c>
      <c r="D37" s="27">
        <v>1</v>
      </c>
      <c r="E37" s="27">
        <v>2</v>
      </c>
      <c r="F37" s="27">
        <v>2</v>
      </c>
      <c r="G37" s="27">
        <v>3</v>
      </c>
      <c r="H37" s="27">
        <v>3</v>
      </c>
      <c r="I37" s="27">
        <v>2</v>
      </c>
      <c r="J37" s="27">
        <v>1</v>
      </c>
      <c r="K37" s="27">
        <v>1</v>
      </c>
      <c r="L37" s="27">
        <v>1</v>
      </c>
      <c r="M37" s="27">
        <v>1</v>
      </c>
      <c r="N37" s="27">
        <v>1</v>
      </c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8"/>
      <c r="AP37" s="13">
        <f>SUM(B37:AO37)</f>
        <v>21</v>
      </c>
    </row>
    <row r="38" spans="1:43" s="11" customFormat="1" ht="15.75" customHeight="1" thickBot="1">
      <c r="A38" s="6"/>
      <c r="B38" s="7">
        <f>B36*B37</f>
        <v>158</v>
      </c>
      <c r="C38" s="7">
        <f t="shared" ref="C38:AO38" si="11">C36*C37</f>
        <v>83</v>
      </c>
      <c r="D38" s="7">
        <f t="shared" si="11"/>
        <v>85</v>
      </c>
      <c r="E38" s="7">
        <f t="shared" si="11"/>
        <v>174</v>
      </c>
      <c r="F38" s="7">
        <f t="shared" si="11"/>
        <v>178</v>
      </c>
      <c r="G38" s="7">
        <f t="shared" si="11"/>
        <v>279</v>
      </c>
      <c r="H38" s="7">
        <f t="shared" si="11"/>
        <v>285</v>
      </c>
      <c r="I38" s="7">
        <f t="shared" si="11"/>
        <v>194</v>
      </c>
      <c r="J38" s="7">
        <f t="shared" si="11"/>
        <v>99</v>
      </c>
      <c r="K38" s="7">
        <f t="shared" si="11"/>
        <v>100</v>
      </c>
      <c r="L38" s="7">
        <f t="shared" si="11"/>
        <v>101</v>
      </c>
      <c r="M38" s="7">
        <f t="shared" si="11"/>
        <v>105</v>
      </c>
      <c r="N38" s="7">
        <f t="shared" si="11"/>
        <v>117</v>
      </c>
      <c r="O38" s="7">
        <f t="shared" si="11"/>
        <v>0</v>
      </c>
      <c r="P38" s="7">
        <f t="shared" si="11"/>
        <v>0</v>
      </c>
      <c r="Q38" s="7">
        <f t="shared" si="11"/>
        <v>0</v>
      </c>
      <c r="R38" s="7">
        <f t="shared" si="11"/>
        <v>0</v>
      </c>
      <c r="S38" s="7">
        <f t="shared" si="11"/>
        <v>0</v>
      </c>
      <c r="T38" s="7">
        <f t="shared" si="11"/>
        <v>0</v>
      </c>
      <c r="U38" s="7">
        <f t="shared" si="11"/>
        <v>0</v>
      </c>
      <c r="V38" s="7">
        <f t="shared" si="11"/>
        <v>0</v>
      </c>
      <c r="W38" s="7">
        <f t="shared" si="11"/>
        <v>0</v>
      </c>
      <c r="X38" s="7">
        <f t="shared" si="11"/>
        <v>0</v>
      </c>
      <c r="Y38" s="7">
        <f t="shared" si="11"/>
        <v>0</v>
      </c>
      <c r="Z38" s="7">
        <f t="shared" si="11"/>
        <v>0</v>
      </c>
      <c r="AA38" s="7">
        <f t="shared" si="11"/>
        <v>0</v>
      </c>
      <c r="AB38" s="7">
        <f t="shared" si="11"/>
        <v>0</v>
      </c>
      <c r="AC38" s="7">
        <f t="shared" si="11"/>
        <v>0</v>
      </c>
      <c r="AD38" s="7">
        <f t="shared" si="11"/>
        <v>0</v>
      </c>
      <c r="AE38" s="7">
        <f t="shared" si="11"/>
        <v>0</v>
      </c>
      <c r="AF38" s="7">
        <f t="shared" si="11"/>
        <v>0</v>
      </c>
      <c r="AG38" s="7">
        <f t="shared" si="11"/>
        <v>0</v>
      </c>
      <c r="AH38" s="7">
        <f t="shared" si="11"/>
        <v>0</v>
      </c>
      <c r="AI38" s="7">
        <f t="shared" si="11"/>
        <v>0</v>
      </c>
      <c r="AJ38" s="7">
        <f t="shared" si="11"/>
        <v>0</v>
      </c>
      <c r="AK38" s="7">
        <f t="shared" si="11"/>
        <v>0</v>
      </c>
      <c r="AL38" s="7">
        <f t="shared" si="11"/>
        <v>0</v>
      </c>
      <c r="AM38" s="7">
        <f t="shared" si="11"/>
        <v>0</v>
      </c>
      <c r="AN38" s="7">
        <f t="shared" si="11"/>
        <v>0</v>
      </c>
      <c r="AO38" s="7">
        <f t="shared" si="11"/>
        <v>0</v>
      </c>
      <c r="AP38" s="5">
        <f>SUM(B38:AO38)</f>
        <v>1958</v>
      </c>
    </row>
    <row r="39" spans="1:43" ht="15.75" customHeight="1" thickBot="1">
      <c r="A39" s="3"/>
      <c r="B39" s="23">
        <v>87</v>
      </c>
      <c r="C39" s="24">
        <v>95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5"/>
      <c r="AP39" s="12">
        <f>IF(AP40&gt;0,MEDIAN(B39:AO39), " " )</f>
        <v>91</v>
      </c>
      <c r="AQ39" s="14">
        <f>IF(AP40&gt;0,AP41/AP40," ")</f>
        <v>89.666666666666671</v>
      </c>
    </row>
    <row r="40" spans="1:43" ht="15.75" customHeight="1" thickBot="1">
      <c r="A40" s="8" t="s">
        <v>1</v>
      </c>
      <c r="B40" s="26">
        <v>2</v>
      </c>
      <c r="C40" s="27">
        <v>1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8"/>
      <c r="AP40" s="13">
        <f>SUM(B40:AO40)</f>
        <v>3</v>
      </c>
    </row>
    <row r="41" spans="1:43" s="11" customFormat="1" ht="15.75" customHeight="1" thickBot="1">
      <c r="A41" s="8"/>
      <c r="B41" s="7">
        <f t="shared" ref="B41:AO41" si="12">B39*B40</f>
        <v>174</v>
      </c>
      <c r="C41" s="7">
        <f t="shared" si="12"/>
        <v>95</v>
      </c>
      <c r="D41" s="7">
        <f t="shared" si="12"/>
        <v>0</v>
      </c>
      <c r="E41" s="7">
        <f t="shared" si="12"/>
        <v>0</v>
      </c>
      <c r="F41" s="7">
        <f t="shared" si="12"/>
        <v>0</v>
      </c>
      <c r="G41" s="7">
        <f t="shared" si="12"/>
        <v>0</v>
      </c>
      <c r="H41" s="7">
        <f t="shared" si="12"/>
        <v>0</v>
      </c>
      <c r="I41" s="7">
        <f t="shared" si="12"/>
        <v>0</v>
      </c>
      <c r="J41" s="7">
        <f t="shared" si="12"/>
        <v>0</v>
      </c>
      <c r="K41" s="7">
        <f t="shared" si="12"/>
        <v>0</v>
      </c>
      <c r="L41" s="7">
        <f t="shared" si="12"/>
        <v>0</v>
      </c>
      <c r="M41" s="7">
        <f t="shared" si="12"/>
        <v>0</v>
      </c>
      <c r="N41" s="7">
        <f t="shared" si="12"/>
        <v>0</v>
      </c>
      <c r="O41" s="7">
        <f t="shared" si="12"/>
        <v>0</v>
      </c>
      <c r="P41" s="7">
        <f t="shared" si="12"/>
        <v>0</v>
      </c>
      <c r="Q41" s="7">
        <f t="shared" si="12"/>
        <v>0</v>
      </c>
      <c r="R41" s="7">
        <f t="shared" si="12"/>
        <v>0</v>
      </c>
      <c r="S41" s="7">
        <f t="shared" si="12"/>
        <v>0</v>
      </c>
      <c r="T41" s="7">
        <f t="shared" si="12"/>
        <v>0</v>
      </c>
      <c r="U41" s="7">
        <f t="shared" si="12"/>
        <v>0</v>
      </c>
      <c r="V41" s="7">
        <f t="shared" si="12"/>
        <v>0</v>
      </c>
      <c r="W41" s="7">
        <f t="shared" si="12"/>
        <v>0</v>
      </c>
      <c r="X41" s="7">
        <f t="shared" si="12"/>
        <v>0</v>
      </c>
      <c r="Y41" s="7">
        <f t="shared" si="12"/>
        <v>0</v>
      </c>
      <c r="Z41" s="7">
        <f t="shared" si="12"/>
        <v>0</v>
      </c>
      <c r="AA41" s="7">
        <f t="shared" si="12"/>
        <v>0</v>
      </c>
      <c r="AB41" s="7">
        <f t="shared" si="12"/>
        <v>0</v>
      </c>
      <c r="AC41" s="7">
        <f t="shared" si="12"/>
        <v>0</v>
      </c>
      <c r="AD41" s="7">
        <f t="shared" si="12"/>
        <v>0</v>
      </c>
      <c r="AE41" s="7">
        <f t="shared" si="12"/>
        <v>0</v>
      </c>
      <c r="AF41" s="7">
        <f t="shared" si="12"/>
        <v>0</v>
      </c>
      <c r="AG41" s="7">
        <f t="shared" si="12"/>
        <v>0</v>
      </c>
      <c r="AH41" s="7">
        <f t="shared" si="12"/>
        <v>0</v>
      </c>
      <c r="AI41" s="7">
        <f t="shared" si="12"/>
        <v>0</v>
      </c>
      <c r="AJ41" s="7">
        <f t="shared" si="12"/>
        <v>0</v>
      </c>
      <c r="AK41" s="7">
        <f t="shared" si="12"/>
        <v>0</v>
      </c>
      <c r="AL41" s="7">
        <f t="shared" si="12"/>
        <v>0</v>
      </c>
      <c r="AM41" s="7">
        <f t="shared" si="12"/>
        <v>0</v>
      </c>
      <c r="AN41" s="7">
        <f t="shared" si="12"/>
        <v>0</v>
      </c>
      <c r="AO41" s="7">
        <f t="shared" si="12"/>
        <v>0</v>
      </c>
      <c r="AP41" s="5">
        <f>SUM(B41:AO41)</f>
        <v>269</v>
      </c>
    </row>
    <row r="42" spans="1:43" ht="15.75" customHeight="1" thickBot="1">
      <c r="A42" s="3"/>
      <c r="B42" s="23">
        <v>83</v>
      </c>
      <c r="C42" s="24">
        <v>85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5"/>
      <c r="AP42" s="12">
        <f>IF(AP43&gt;0,MEDIAN(B42:AO42), " " )</f>
        <v>84</v>
      </c>
      <c r="AQ42" s="14">
        <f>IF(AP43&gt;0,AP44/AP43," ")</f>
        <v>84</v>
      </c>
    </row>
    <row r="43" spans="1:43" ht="15.75" customHeight="1" thickBot="1">
      <c r="A43" s="8" t="s">
        <v>13</v>
      </c>
      <c r="B43" s="26">
        <v>1</v>
      </c>
      <c r="C43" s="27">
        <v>1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8"/>
      <c r="AP43" s="13">
        <f>SUM(B43:AO43)</f>
        <v>2</v>
      </c>
    </row>
    <row r="44" spans="1:43" s="11" customFormat="1" ht="15.75" customHeight="1" thickBot="1">
      <c r="A44" s="8"/>
      <c r="B44" s="7">
        <f>B42*B43</f>
        <v>83</v>
      </c>
      <c r="C44" s="7">
        <f t="shared" ref="C44:AO44" si="13">C42*C43</f>
        <v>85</v>
      </c>
      <c r="D44" s="7">
        <f t="shared" si="13"/>
        <v>0</v>
      </c>
      <c r="E44" s="7">
        <f t="shared" si="13"/>
        <v>0</v>
      </c>
      <c r="F44" s="7">
        <f t="shared" si="13"/>
        <v>0</v>
      </c>
      <c r="G44" s="7">
        <f t="shared" si="13"/>
        <v>0</v>
      </c>
      <c r="H44" s="7">
        <f t="shared" si="13"/>
        <v>0</v>
      </c>
      <c r="I44" s="7">
        <f t="shared" si="13"/>
        <v>0</v>
      </c>
      <c r="J44" s="7">
        <f t="shared" si="13"/>
        <v>0</v>
      </c>
      <c r="K44" s="7">
        <f t="shared" si="13"/>
        <v>0</v>
      </c>
      <c r="L44" s="7">
        <f t="shared" si="13"/>
        <v>0</v>
      </c>
      <c r="M44" s="7">
        <f t="shared" si="13"/>
        <v>0</v>
      </c>
      <c r="N44" s="7">
        <f t="shared" si="13"/>
        <v>0</v>
      </c>
      <c r="O44" s="7">
        <f t="shared" si="13"/>
        <v>0</v>
      </c>
      <c r="P44" s="7">
        <f t="shared" si="13"/>
        <v>0</v>
      </c>
      <c r="Q44" s="7">
        <f t="shared" si="13"/>
        <v>0</v>
      </c>
      <c r="R44" s="7">
        <f t="shared" si="13"/>
        <v>0</v>
      </c>
      <c r="S44" s="7">
        <f t="shared" si="13"/>
        <v>0</v>
      </c>
      <c r="T44" s="7">
        <f t="shared" si="13"/>
        <v>0</v>
      </c>
      <c r="U44" s="7">
        <f t="shared" si="13"/>
        <v>0</v>
      </c>
      <c r="V44" s="7">
        <f t="shared" si="13"/>
        <v>0</v>
      </c>
      <c r="W44" s="7">
        <f t="shared" si="13"/>
        <v>0</v>
      </c>
      <c r="X44" s="7">
        <f t="shared" si="13"/>
        <v>0</v>
      </c>
      <c r="Y44" s="7">
        <f t="shared" si="13"/>
        <v>0</v>
      </c>
      <c r="Z44" s="7">
        <f t="shared" si="13"/>
        <v>0</v>
      </c>
      <c r="AA44" s="7">
        <f t="shared" si="13"/>
        <v>0</v>
      </c>
      <c r="AB44" s="7">
        <f t="shared" si="13"/>
        <v>0</v>
      </c>
      <c r="AC44" s="7">
        <f t="shared" si="13"/>
        <v>0</v>
      </c>
      <c r="AD44" s="7">
        <f t="shared" si="13"/>
        <v>0</v>
      </c>
      <c r="AE44" s="7">
        <f t="shared" si="13"/>
        <v>0</v>
      </c>
      <c r="AF44" s="7">
        <f t="shared" si="13"/>
        <v>0</v>
      </c>
      <c r="AG44" s="7">
        <f t="shared" si="13"/>
        <v>0</v>
      </c>
      <c r="AH44" s="7">
        <f t="shared" si="13"/>
        <v>0</v>
      </c>
      <c r="AI44" s="7">
        <f t="shared" si="13"/>
        <v>0</v>
      </c>
      <c r="AJ44" s="7">
        <f t="shared" si="13"/>
        <v>0</v>
      </c>
      <c r="AK44" s="7">
        <f t="shared" si="13"/>
        <v>0</v>
      </c>
      <c r="AL44" s="7">
        <f t="shared" si="13"/>
        <v>0</v>
      </c>
      <c r="AM44" s="7">
        <f t="shared" si="13"/>
        <v>0</v>
      </c>
      <c r="AN44" s="7">
        <f t="shared" si="13"/>
        <v>0</v>
      </c>
      <c r="AO44" s="7">
        <f t="shared" si="13"/>
        <v>0</v>
      </c>
      <c r="AP44" s="5">
        <f>SUM(B44:AO44)</f>
        <v>168</v>
      </c>
    </row>
    <row r="45" spans="1:43" ht="15.75" customHeight="1" thickBot="1">
      <c r="A45" s="3"/>
      <c r="B45" s="23">
        <v>91</v>
      </c>
      <c r="C45" s="24">
        <v>92</v>
      </c>
      <c r="D45" s="24">
        <v>93</v>
      </c>
      <c r="E45" s="24">
        <v>98</v>
      </c>
      <c r="F45" s="24">
        <v>101</v>
      </c>
      <c r="G45" s="24">
        <v>104</v>
      </c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5"/>
      <c r="AP45" s="12">
        <f>IF(AP46&gt;0,MEDIAN(B45:AO45), " " )</f>
        <v>95.5</v>
      </c>
      <c r="AQ45" s="14">
        <f>IF(AP46&gt;0,AP47/AP46," ")</f>
        <v>96.444444444444443</v>
      </c>
    </row>
    <row r="46" spans="1:43" ht="15.75" customHeight="1" thickBot="1">
      <c r="A46" s="8" t="s">
        <v>2</v>
      </c>
      <c r="B46" s="26">
        <v>1</v>
      </c>
      <c r="C46" s="27">
        <v>1</v>
      </c>
      <c r="D46" s="27">
        <v>2</v>
      </c>
      <c r="E46" s="27">
        <v>3</v>
      </c>
      <c r="F46" s="27">
        <v>1</v>
      </c>
      <c r="G46" s="27">
        <v>1</v>
      </c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8"/>
      <c r="AP46" s="13">
        <f>SUM(B46:AO46)</f>
        <v>9</v>
      </c>
    </row>
    <row r="47" spans="1:43" s="11" customFormat="1" ht="15.75" customHeight="1" thickBot="1">
      <c r="A47" s="8"/>
      <c r="B47" s="7">
        <f>B45*B46</f>
        <v>91</v>
      </c>
      <c r="C47" s="7">
        <f t="shared" ref="C47:AO47" si="14">C45*C46</f>
        <v>92</v>
      </c>
      <c r="D47" s="7">
        <f t="shared" si="14"/>
        <v>186</v>
      </c>
      <c r="E47" s="7">
        <f t="shared" si="14"/>
        <v>294</v>
      </c>
      <c r="F47" s="7">
        <f t="shared" si="14"/>
        <v>101</v>
      </c>
      <c r="G47" s="7">
        <f t="shared" si="14"/>
        <v>104</v>
      </c>
      <c r="H47" s="7">
        <f t="shared" si="14"/>
        <v>0</v>
      </c>
      <c r="I47" s="7">
        <f t="shared" si="14"/>
        <v>0</v>
      </c>
      <c r="J47" s="7">
        <f t="shared" si="14"/>
        <v>0</v>
      </c>
      <c r="K47" s="7">
        <f t="shared" si="14"/>
        <v>0</v>
      </c>
      <c r="L47" s="7">
        <f t="shared" si="14"/>
        <v>0</v>
      </c>
      <c r="M47" s="7">
        <f t="shared" si="14"/>
        <v>0</v>
      </c>
      <c r="N47" s="7">
        <f t="shared" si="14"/>
        <v>0</v>
      </c>
      <c r="O47" s="7">
        <f t="shared" si="14"/>
        <v>0</v>
      </c>
      <c r="P47" s="7">
        <f t="shared" si="14"/>
        <v>0</v>
      </c>
      <c r="Q47" s="7">
        <f t="shared" si="14"/>
        <v>0</v>
      </c>
      <c r="R47" s="7">
        <f t="shared" si="14"/>
        <v>0</v>
      </c>
      <c r="S47" s="7">
        <f t="shared" si="14"/>
        <v>0</v>
      </c>
      <c r="T47" s="7">
        <f t="shared" si="14"/>
        <v>0</v>
      </c>
      <c r="U47" s="7">
        <f t="shared" si="14"/>
        <v>0</v>
      </c>
      <c r="V47" s="7">
        <f t="shared" si="14"/>
        <v>0</v>
      </c>
      <c r="W47" s="7">
        <f t="shared" si="14"/>
        <v>0</v>
      </c>
      <c r="X47" s="7">
        <f t="shared" si="14"/>
        <v>0</v>
      </c>
      <c r="Y47" s="7">
        <f t="shared" si="14"/>
        <v>0</v>
      </c>
      <c r="Z47" s="7">
        <f t="shared" si="14"/>
        <v>0</v>
      </c>
      <c r="AA47" s="7">
        <f t="shared" si="14"/>
        <v>0</v>
      </c>
      <c r="AB47" s="7">
        <f t="shared" si="14"/>
        <v>0</v>
      </c>
      <c r="AC47" s="7">
        <f t="shared" si="14"/>
        <v>0</v>
      </c>
      <c r="AD47" s="7">
        <f t="shared" si="14"/>
        <v>0</v>
      </c>
      <c r="AE47" s="7">
        <f t="shared" si="14"/>
        <v>0</v>
      </c>
      <c r="AF47" s="7">
        <f t="shared" si="14"/>
        <v>0</v>
      </c>
      <c r="AG47" s="7">
        <f t="shared" si="14"/>
        <v>0</v>
      </c>
      <c r="AH47" s="7">
        <f t="shared" si="14"/>
        <v>0</v>
      </c>
      <c r="AI47" s="7">
        <f t="shared" si="14"/>
        <v>0</v>
      </c>
      <c r="AJ47" s="7">
        <f t="shared" si="14"/>
        <v>0</v>
      </c>
      <c r="AK47" s="7">
        <f t="shared" si="14"/>
        <v>0</v>
      </c>
      <c r="AL47" s="7">
        <f t="shared" si="14"/>
        <v>0</v>
      </c>
      <c r="AM47" s="7">
        <f t="shared" si="14"/>
        <v>0</v>
      </c>
      <c r="AN47" s="7">
        <f t="shared" si="14"/>
        <v>0</v>
      </c>
      <c r="AO47" s="7">
        <f t="shared" si="14"/>
        <v>0</v>
      </c>
      <c r="AP47" s="5">
        <f>SUM(B47:AO47)</f>
        <v>868</v>
      </c>
    </row>
    <row r="48" spans="1:43" ht="15.75" customHeight="1" thickBot="1">
      <c r="A48" s="3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5"/>
      <c r="AP48" s="12" t="str">
        <f>IF(AP49&gt;0,MEDIAN(B48:AO48), " " )</f>
        <v xml:space="preserve"> </v>
      </c>
      <c r="AQ48" s="14" t="str">
        <f>IF(AP49&gt;0,AP50/AP49," ")</f>
        <v xml:space="preserve"> </v>
      </c>
    </row>
    <row r="49" spans="1:42" ht="15.75" customHeight="1" thickBot="1">
      <c r="A49" s="8" t="s">
        <v>14</v>
      </c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8"/>
      <c r="AP49" s="13">
        <f>SUM(B49:AO49)</f>
        <v>0</v>
      </c>
    </row>
    <row r="50" spans="1:42" s="11" customFormat="1" ht="15.75" customHeight="1" thickBot="1">
      <c r="A50" s="17"/>
      <c r="B50" s="18">
        <f>B48*B49</f>
        <v>0</v>
      </c>
      <c r="C50" s="19">
        <f t="shared" ref="C50:AO50" si="15">C48*C49</f>
        <v>0</v>
      </c>
      <c r="D50" s="19">
        <f t="shared" si="15"/>
        <v>0</v>
      </c>
      <c r="E50" s="19">
        <f t="shared" si="15"/>
        <v>0</v>
      </c>
      <c r="F50" s="19">
        <f t="shared" si="15"/>
        <v>0</v>
      </c>
      <c r="G50" s="19">
        <f t="shared" si="15"/>
        <v>0</v>
      </c>
      <c r="H50" s="19">
        <f t="shared" si="15"/>
        <v>0</v>
      </c>
      <c r="I50" s="19">
        <f t="shared" si="15"/>
        <v>0</v>
      </c>
      <c r="J50" s="19">
        <f t="shared" si="15"/>
        <v>0</v>
      </c>
      <c r="K50" s="19">
        <f t="shared" si="15"/>
        <v>0</v>
      </c>
      <c r="L50" s="19">
        <f t="shared" si="15"/>
        <v>0</v>
      </c>
      <c r="M50" s="19">
        <f t="shared" si="15"/>
        <v>0</v>
      </c>
      <c r="N50" s="19">
        <f t="shared" si="15"/>
        <v>0</v>
      </c>
      <c r="O50" s="19">
        <f t="shared" si="15"/>
        <v>0</v>
      </c>
      <c r="P50" s="19">
        <f t="shared" si="15"/>
        <v>0</v>
      </c>
      <c r="Q50" s="19">
        <f t="shared" si="15"/>
        <v>0</v>
      </c>
      <c r="R50" s="19">
        <f t="shared" si="15"/>
        <v>0</v>
      </c>
      <c r="S50" s="19">
        <f t="shared" si="15"/>
        <v>0</v>
      </c>
      <c r="T50" s="19">
        <f t="shared" si="15"/>
        <v>0</v>
      </c>
      <c r="U50" s="19">
        <f t="shared" si="15"/>
        <v>0</v>
      </c>
      <c r="V50" s="19">
        <f t="shared" si="15"/>
        <v>0</v>
      </c>
      <c r="W50" s="19">
        <f t="shared" si="15"/>
        <v>0</v>
      </c>
      <c r="X50" s="19">
        <f t="shared" si="15"/>
        <v>0</v>
      </c>
      <c r="Y50" s="19">
        <f t="shared" si="15"/>
        <v>0</v>
      </c>
      <c r="Z50" s="19">
        <f t="shared" si="15"/>
        <v>0</v>
      </c>
      <c r="AA50" s="19">
        <f t="shared" si="15"/>
        <v>0</v>
      </c>
      <c r="AB50" s="19">
        <f t="shared" si="15"/>
        <v>0</v>
      </c>
      <c r="AC50" s="19">
        <f t="shared" si="15"/>
        <v>0</v>
      </c>
      <c r="AD50" s="19">
        <f t="shared" si="15"/>
        <v>0</v>
      </c>
      <c r="AE50" s="19">
        <f t="shared" si="15"/>
        <v>0</v>
      </c>
      <c r="AF50" s="19">
        <f t="shared" si="15"/>
        <v>0</v>
      </c>
      <c r="AG50" s="19">
        <f t="shared" si="15"/>
        <v>0</v>
      </c>
      <c r="AH50" s="19">
        <f t="shared" si="15"/>
        <v>0</v>
      </c>
      <c r="AI50" s="19">
        <f t="shared" si="15"/>
        <v>0</v>
      </c>
      <c r="AJ50" s="19">
        <f t="shared" si="15"/>
        <v>0</v>
      </c>
      <c r="AK50" s="19">
        <f t="shared" si="15"/>
        <v>0</v>
      </c>
      <c r="AL50" s="19">
        <f t="shared" si="15"/>
        <v>0</v>
      </c>
      <c r="AM50" s="19">
        <f t="shared" si="15"/>
        <v>0</v>
      </c>
      <c r="AN50" s="19">
        <f t="shared" si="15"/>
        <v>0</v>
      </c>
      <c r="AO50" s="20">
        <f t="shared" si="15"/>
        <v>0</v>
      </c>
      <c r="AP50" s="11">
        <f>SUM(B50:AO50)</f>
        <v>0</v>
      </c>
    </row>
    <row r="51" spans="1:42" ht="15.75" customHeight="1"/>
  </sheetData>
  <sheetProtection sheet="1" objects="1" scenarios="1"/>
  <mergeCells count="3">
    <mergeCell ref="A1:AO1"/>
    <mergeCell ref="A18:AO18"/>
    <mergeCell ref="A35:AO3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W128"/>
  <sheetViews>
    <sheetView tabSelected="1" workbookViewId="0">
      <selection activeCell="AY103" sqref="AY103"/>
    </sheetView>
  </sheetViews>
  <sheetFormatPr baseColWidth="10" defaultRowHeight="14.25"/>
  <cols>
    <col min="1" max="1" width="4" style="30" bestFit="1" customWidth="1"/>
    <col min="2" max="2" width="2.28515625" style="31" bestFit="1" customWidth="1"/>
    <col min="3" max="3" width="10.42578125" style="32" bestFit="1" customWidth="1"/>
    <col min="4" max="10" width="5.7109375" style="1" customWidth="1"/>
    <col min="11" max="11" width="5.85546875" style="1" customWidth="1"/>
    <col min="12" max="72" width="5.7109375" style="1" customWidth="1"/>
    <col min="73" max="73" width="11.42578125" style="1"/>
    <col min="74" max="75" width="11.42578125" style="233"/>
    <col min="76" max="16384" width="11.42578125" style="1"/>
  </cols>
  <sheetData>
    <row r="1" spans="1:75" s="108" customFormat="1" ht="26.25" customHeight="1" thickBot="1">
      <c r="A1" s="105" t="s">
        <v>55</v>
      </c>
      <c r="B1" s="106"/>
      <c r="C1" s="107"/>
      <c r="F1" s="279" t="s">
        <v>56</v>
      </c>
      <c r="G1" s="279"/>
      <c r="H1" s="279"/>
      <c r="I1" s="279"/>
      <c r="J1" s="279"/>
      <c r="L1" s="105" t="s">
        <v>58</v>
      </c>
      <c r="BV1" s="231" t="s">
        <v>59</v>
      </c>
      <c r="BW1" s="232"/>
    </row>
    <row r="2" spans="1:75" ht="1.5" customHeight="1" thickBot="1"/>
    <row r="3" spans="1:75" s="29" customFormat="1" ht="15.75" thickBot="1">
      <c r="A3" s="85"/>
      <c r="B3" s="86"/>
      <c r="C3" s="84" t="s">
        <v>54</v>
      </c>
      <c r="D3" s="87">
        <v>49</v>
      </c>
      <c r="E3" s="88">
        <v>50</v>
      </c>
      <c r="F3" s="88">
        <v>51</v>
      </c>
      <c r="G3" s="88">
        <v>52</v>
      </c>
      <c r="H3" s="88">
        <v>53</v>
      </c>
      <c r="I3" s="88">
        <v>54</v>
      </c>
      <c r="J3" s="88">
        <v>55</v>
      </c>
      <c r="K3" s="88">
        <v>56</v>
      </c>
      <c r="L3" s="88">
        <v>57</v>
      </c>
      <c r="M3" s="88">
        <v>58</v>
      </c>
      <c r="N3" s="88">
        <v>59</v>
      </c>
      <c r="O3" s="88">
        <v>60</v>
      </c>
      <c r="P3" s="88">
        <v>61</v>
      </c>
      <c r="Q3" s="88">
        <v>62</v>
      </c>
      <c r="R3" s="88">
        <v>63</v>
      </c>
      <c r="S3" s="88">
        <v>64</v>
      </c>
      <c r="T3" s="88">
        <v>65</v>
      </c>
      <c r="U3" s="88">
        <v>66</v>
      </c>
      <c r="V3" s="88">
        <v>67</v>
      </c>
      <c r="W3" s="88">
        <v>68</v>
      </c>
      <c r="X3" s="88">
        <v>69</v>
      </c>
      <c r="Y3" s="88">
        <v>70</v>
      </c>
      <c r="Z3" s="88">
        <v>71</v>
      </c>
      <c r="AA3" s="88">
        <v>72</v>
      </c>
      <c r="AB3" s="88">
        <v>73</v>
      </c>
      <c r="AC3" s="88">
        <v>74</v>
      </c>
      <c r="AD3" s="88">
        <v>75</v>
      </c>
      <c r="AE3" s="88">
        <v>76</v>
      </c>
      <c r="AF3" s="88">
        <v>77</v>
      </c>
      <c r="AG3" s="88">
        <v>78</v>
      </c>
      <c r="AH3" s="88">
        <v>79</v>
      </c>
      <c r="AI3" s="88">
        <v>80</v>
      </c>
      <c r="AJ3" s="88">
        <v>81</v>
      </c>
      <c r="AK3" s="88">
        <v>82</v>
      </c>
      <c r="AL3" s="88">
        <v>83</v>
      </c>
      <c r="AM3" s="88">
        <v>84</v>
      </c>
      <c r="AN3" s="88">
        <v>85</v>
      </c>
      <c r="AO3" s="88">
        <v>86</v>
      </c>
      <c r="AP3" s="88">
        <v>87</v>
      </c>
      <c r="AQ3" s="88">
        <v>88</v>
      </c>
      <c r="AR3" s="88">
        <v>89</v>
      </c>
      <c r="AS3" s="88">
        <v>90</v>
      </c>
      <c r="AT3" s="88">
        <v>91</v>
      </c>
      <c r="AU3" s="88">
        <v>92</v>
      </c>
      <c r="AV3" s="88">
        <v>93</v>
      </c>
      <c r="AW3" s="88">
        <v>94</v>
      </c>
      <c r="AX3" s="88">
        <v>95</v>
      </c>
      <c r="AY3" s="88">
        <v>96</v>
      </c>
      <c r="AZ3" s="88">
        <v>97</v>
      </c>
      <c r="BA3" s="88">
        <v>98</v>
      </c>
      <c r="BB3" s="88">
        <v>99</v>
      </c>
      <c r="BC3" s="88">
        <v>100</v>
      </c>
      <c r="BD3" s="88">
        <v>101</v>
      </c>
      <c r="BE3" s="88">
        <v>102</v>
      </c>
      <c r="BF3" s="88">
        <v>103</v>
      </c>
      <c r="BG3" s="88">
        <v>104</v>
      </c>
      <c r="BH3" s="88">
        <v>105</v>
      </c>
      <c r="BI3" s="88">
        <v>106</v>
      </c>
      <c r="BJ3" s="88">
        <v>107</v>
      </c>
      <c r="BK3" s="88">
        <v>108</v>
      </c>
      <c r="BL3" s="88">
        <v>109</v>
      </c>
      <c r="BM3" s="88">
        <v>110</v>
      </c>
      <c r="BN3" s="88">
        <v>111</v>
      </c>
      <c r="BO3" s="89">
        <v>112</v>
      </c>
      <c r="BP3" s="243">
        <v>113</v>
      </c>
      <c r="BQ3" s="243">
        <v>114</v>
      </c>
      <c r="BR3" s="243">
        <v>115</v>
      </c>
      <c r="BS3" s="243">
        <v>116</v>
      </c>
      <c r="BT3" s="243">
        <v>117</v>
      </c>
      <c r="BU3" s="90" t="s">
        <v>18</v>
      </c>
      <c r="BV3" s="234"/>
      <c r="BW3" s="231" t="s">
        <v>60</v>
      </c>
    </row>
    <row r="4" spans="1:75" ht="15">
      <c r="A4" s="33" t="s">
        <v>53</v>
      </c>
      <c r="B4" s="34" t="s">
        <v>45</v>
      </c>
      <c r="C4" s="45" t="s">
        <v>18</v>
      </c>
      <c r="D4" s="76">
        <f>SUM(D5:D9)</f>
        <v>1</v>
      </c>
      <c r="E4" s="77">
        <f t="shared" ref="E4:BN4" si="0">SUM(E5:E9)</f>
        <v>0</v>
      </c>
      <c r="F4" s="77">
        <f t="shared" si="0"/>
        <v>0</v>
      </c>
      <c r="G4" s="77">
        <f t="shared" si="0"/>
        <v>0</v>
      </c>
      <c r="H4" s="77">
        <f t="shared" si="0"/>
        <v>0</v>
      </c>
      <c r="I4" s="77">
        <f t="shared" si="0"/>
        <v>0</v>
      </c>
      <c r="J4" s="77">
        <f t="shared" si="0"/>
        <v>0</v>
      </c>
      <c r="K4" s="77">
        <f t="shared" si="0"/>
        <v>0</v>
      </c>
      <c r="L4" s="77">
        <f t="shared" si="0"/>
        <v>0</v>
      </c>
      <c r="M4" s="77">
        <f t="shared" si="0"/>
        <v>5</v>
      </c>
      <c r="N4" s="77">
        <f t="shared" si="0"/>
        <v>5</v>
      </c>
      <c r="O4" s="77">
        <f t="shared" si="0"/>
        <v>5</v>
      </c>
      <c r="P4" s="77">
        <f t="shared" si="0"/>
        <v>8</v>
      </c>
      <c r="Q4" s="77">
        <f t="shared" si="0"/>
        <v>11</v>
      </c>
      <c r="R4" s="77">
        <f t="shared" si="0"/>
        <v>16</v>
      </c>
      <c r="S4" s="77">
        <f t="shared" si="0"/>
        <v>19</v>
      </c>
      <c r="T4" s="77">
        <f t="shared" si="0"/>
        <v>35</v>
      </c>
      <c r="U4" s="77">
        <f t="shared" si="0"/>
        <v>25</v>
      </c>
      <c r="V4" s="77">
        <f t="shared" si="0"/>
        <v>40</v>
      </c>
      <c r="W4" s="77">
        <f t="shared" si="0"/>
        <v>44</v>
      </c>
      <c r="X4" s="77">
        <f t="shared" si="0"/>
        <v>33</v>
      </c>
      <c r="Y4" s="77">
        <f t="shared" si="0"/>
        <v>27</v>
      </c>
      <c r="Z4" s="77">
        <f t="shared" si="0"/>
        <v>31</v>
      </c>
      <c r="AA4" s="77">
        <f t="shared" si="0"/>
        <v>35</v>
      </c>
      <c r="AB4" s="77">
        <f t="shared" si="0"/>
        <v>26</v>
      </c>
      <c r="AC4" s="77">
        <f t="shared" si="0"/>
        <v>21</v>
      </c>
      <c r="AD4" s="77">
        <f t="shared" si="0"/>
        <v>20</v>
      </c>
      <c r="AE4" s="77">
        <f t="shared" si="0"/>
        <v>12</v>
      </c>
      <c r="AF4" s="77">
        <f t="shared" si="0"/>
        <v>9</v>
      </c>
      <c r="AG4" s="77">
        <f t="shared" si="0"/>
        <v>12</v>
      </c>
      <c r="AH4" s="77">
        <f t="shared" si="0"/>
        <v>13</v>
      </c>
      <c r="AI4" s="77">
        <f t="shared" si="0"/>
        <v>5</v>
      </c>
      <c r="AJ4" s="77">
        <f t="shared" si="0"/>
        <v>5</v>
      </c>
      <c r="AK4" s="77">
        <f t="shared" si="0"/>
        <v>3</v>
      </c>
      <c r="AL4" s="77">
        <f t="shared" si="0"/>
        <v>0</v>
      </c>
      <c r="AM4" s="77">
        <f t="shared" si="0"/>
        <v>2</v>
      </c>
      <c r="AN4" s="77">
        <f t="shared" si="0"/>
        <v>0</v>
      </c>
      <c r="AO4" s="77">
        <f t="shared" si="0"/>
        <v>1</v>
      </c>
      <c r="AP4" s="77">
        <f t="shared" si="0"/>
        <v>0</v>
      </c>
      <c r="AQ4" s="77">
        <f t="shared" si="0"/>
        <v>0</v>
      </c>
      <c r="AR4" s="77">
        <f t="shared" si="0"/>
        <v>3</v>
      </c>
      <c r="AS4" s="77">
        <f t="shared" si="0"/>
        <v>0</v>
      </c>
      <c r="AT4" s="77">
        <f t="shared" si="0"/>
        <v>0</v>
      </c>
      <c r="AU4" s="77">
        <f t="shared" si="0"/>
        <v>0</v>
      </c>
      <c r="AV4" s="77">
        <f t="shared" si="0"/>
        <v>0</v>
      </c>
      <c r="AW4" s="77">
        <f t="shared" si="0"/>
        <v>0</v>
      </c>
      <c r="AX4" s="77">
        <f t="shared" si="0"/>
        <v>0</v>
      </c>
      <c r="AY4" s="77">
        <f t="shared" si="0"/>
        <v>0</v>
      </c>
      <c r="AZ4" s="77">
        <f t="shared" si="0"/>
        <v>0</v>
      </c>
      <c r="BA4" s="77">
        <f t="shared" si="0"/>
        <v>0</v>
      </c>
      <c r="BB4" s="77">
        <f t="shared" si="0"/>
        <v>0</v>
      </c>
      <c r="BC4" s="77">
        <f t="shared" si="0"/>
        <v>0</v>
      </c>
      <c r="BD4" s="77">
        <f t="shared" si="0"/>
        <v>0</v>
      </c>
      <c r="BE4" s="77">
        <f t="shared" si="0"/>
        <v>0</v>
      </c>
      <c r="BF4" s="77">
        <f t="shared" si="0"/>
        <v>0</v>
      </c>
      <c r="BG4" s="77">
        <f t="shared" si="0"/>
        <v>0</v>
      </c>
      <c r="BH4" s="77">
        <f t="shared" si="0"/>
        <v>0</v>
      </c>
      <c r="BI4" s="77">
        <f t="shared" si="0"/>
        <v>0</v>
      </c>
      <c r="BJ4" s="77">
        <f t="shared" si="0"/>
        <v>0</v>
      </c>
      <c r="BK4" s="77">
        <f t="shared" si="0"/>
        <v>0</v>
      </c>
      <c r="BL4" s="77">
        <f t="shared" si="0"/>
        <v>0</v>
      </c>
      <c r="BM4" s="77">
        <f t="shared" si="0"/>
        <v>0</v>
      </c>
      <c r="BN4" s="77">
        <f t="shared" si="0"/>
        <v>0</v>
      </c>
      <c r="BO4" s="77">
        <f t="shared" ref="BO4:BS4" si="1">SUM(BO5:BO9)</f>
        <v>0</v>
      </c>
      <c r="BP4" s="77">
        <f t="shared" si="1"/>
        <v>0</v>
      </c>
      <c r="BQ4" s="77">
        <f t="shared" si="1"/>
        <v>0</v>
      </c>
      <c r="BR4" s="77">
        <f t="shared" si="1"/>
        <v>0</v>
      </c>
      <c r="BS4" s="77">
        <f t="shared" si="1"/>
        <v>0</v>
      </c>
      <c r="BT4" s="244">
        <f t="shared" ref="BT4" si="2">SUM(BT5:BT9)</f>
        <v>0</v>
      </c>
      <c r="BU4" s="95">
        <f t="shared" ref="BU4:BU9" si="3">SUM(D4:BT4)</f>
        <v>472</v>
      </c>
      <c r="BV4" s="235"/>
      <c r="BW4" s="235"/>
    </row>
    <row r="5" spans="1:75">
      <c r="A5" s="35" t="s">
        <v>44</v>
      </c>
      <c r="B5" s="36" t="s">
        <v>45</v>
      </c>
      <c r="C5" s="37" t="s">
        <v>32</v>
      </c>
      <c r="D5" s="114"/>
      <c r="E5" s="115"/>
      <c r="F5" s="116"/>
      <c r="G5" s="116"/>
      <c r="H5" s="116"/>
      <c r="I5" s="116"/>
      <c r="J5" s="116"/>
      <c r="K5" s="116"/>
      <c r="L5" s="116"/>
      <c r="M5" s="116"/>
      <c r="N5" s="241">
        <v>3</v>
      </c>
      <c r="O5" s="241">
        <v>3</v>
      </c>
      <c r="P5" s="241">
        <v>4</v>
      </c>
      <c r="Q5" s="241">
        <v>5</v>
      </c>
      <c r="R5" s="241">
        <v>12</v>
      </c>
      <c r="S5" s="241">
        <v>12</v>
      </c>
      <c r="T5" s="241">
        <v>21</v>
      </c>
      <c r="U5" s="241">
        <v>9</v>
      </c>
      <c r="V5" s="241">
        <v>19</v>
      </c>
      <c r="W5" s="241">
        <v>19</v>
      </c>
      <c r="X5" s="241">
        <v>24</v>
      </c>
      <c r="Y5" s="241">
        <v>17</v>
      </c>
      <c r="Z5" s="241">
        <v>18</v>
      </c>
      <c r="AA5" s="241">
        <v>20</v>
      </c>
      <c r="AB5" s="241">
        <v>16</v>
      </c>
      <c r="AC5" s="241">
        <v>11</v>
      </c>
      <c r="AD5" s="241">
        <v>5</v>
      </c>
      <c r="AE5" s="241">
        <v>3</v>
      </c>
      <c r="AF5" s="241">
        <v>4</v>
      </c>
      <c r="AG5" s="241">
        <v>7</v>
      </c>
      <c r="AH5" s="241">
        <v>4</v>
      </c>
      <c r="AI5" s="241">
        <v>3</v>
      </c>
      <c r="AJ5" s="116"/>
      <c r="AK5" s="116"/>
      <c r="AL5" s="116"/>
      <c r="AM5" s="241">
        <v>2</v>
      </c>
      <c r="AN5" s="241"/>
      <c r="AO5" s="241">
        <v>1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245"/>
      <c r="BU5" s="259">
        <f t="shared" si="3"/>
        <v>242</v>
      </c>
      <c r="BV5" s="235"/>
      <c r="BW5" s="235"/>
    </row>
    <row r="6" spans="1:75">
      <c r="A6" s="35" t="s">
        <v>44</v>
      </c>
      <c r="B6" s="36" t="s">
        <v>45</v>
      </c>
      <c r="C6" s="37" t="s">
        <v>33</v>
      </c>
      <c r="D6" s="117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241">
        <v>1</v>
      </c>
      <c r="Q6" s="241">
        <v>2</v>
      </c>
      <c r="R6" s="241">
        <v>2</v>
      </c>
      <c r="S6" s="241">
        <v>5</v>
      </c>
      <c r="T6" s="241">
        <v>5</v>
      </c>
      <c r="U6" s="241">
        <v>4</v>
      </c>
      <c r="V6" s="241">
        <v>10</v>
      </c>
      <c r="W6" s="241">
        <v>6</v>
      </c>
      <c r="X6" s="241">
        <v>7</v>
      </c>
      <c r="Y6" s="241">
        <v>1</v>
      </c>
      <c r="Z6" s="241">
        <v>6</v>
      </c>
      <c r="AA6" s="241">
        <v>7</v>
      </c>
      <c r="AB6" s="241">
        <v>3</v>
      </c>
      <c r="AC6" s="241">
        <v>5</v>
      </c>
      <c r="AD6" s="241">
        <v>1</v>
      </c>
      <c r="AE6" s="241">
        <v>1</v>
      </c>
      <c r="AF6" s="116"/>
      <c r="AG6" s="241">
        <v>1</v>
      </c>
      <c r="AH6" s="241">
        <v>2</v>
      </c>
      <c r="AI6" s="241">
        <v>2</v>
      </c>
      <c r="AJ6" s="241">
        <v>1</v>
      </c>
      <c r="AK6" s="241">
        <v>1</v>
      </c>
      <c r="AL6" s="116"/>
      <c r="AM6" s="116"/>
      <c r="AN6" s="116"/>
      <c r="AO6" s="116"/>
      <c r="AP6" s="116"/>
      <c r="AQ6" s="116"/>
      <c r="AR6" s="241">
        <v>1</v>
      </c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245"/>
      <c r="BU6" s="93">
        <f t="shared" si="3"/>
        <v>74</v>
      </c>
      <c r="BV6" s="235"/>
      <c r="BW6" s="235"/>
    </row>
    <row r="7" spans="1:75">
      <c r="A7" s="35" t="s">
        <v>44</v>
      </c>
      <c r="B7" s="36" t="s">
        <v>45</v>
      </c>
      <c r="C7" s="37" t="s">
        <v>34</v>
      </c>
      <c r="D7" s="117"/>
      <c r="E7" s="116"/>
      <c r="F7" s="116"/>
      <c r="G7" s="116"/>
      <c r="H7" s="116"/>
      <c r="I7" s="116"/>
      <c r="J7" s="116"/>
      <c r="K7" s="116"/>
      <c r="L7" s="116"/>
      <c r="M7" s="241">
        <v>1</v>
      </c>
      <c r="N7" s="241">
        <v>1</v>
      </c>
      <c r="O7" s="116"/>
      <c r="P7" s="116"/>
      <c r="Q7" s="241">
        <v>1</v>
      </c>
      <c r="R7" s="116"/>
      <c r="S7" s="241">
        <v>1</v>
      </c>
      <c r="T7" s="241">
        <v>1</v>
      </c>
      <c r="U7" s="241">
        <v>4</v>
      </c>
      <c r="V7" s="241">
        <v>6</v>
      </c>
      <c r="W7" s="241">
        <v>7</v>
      </c>
      <c r="X7" s="241">
        <v>1</v>
      </c>
      <c r="Y7" s="241">
        <v>3</v>
      </c>
      <c r="Z7" s="241">
        <v>4</v>
      </c>
      <c r="AA7" s="241">
        <v>5</v>
      </c>
      <c r="AB7" s="241">
        <v>3</v>
      </c>
      <c r="AC7" s="241">
        <v>3</v>
      </c>
      <c r="AD7" s="241">
        <v>7</v>
      </c>
      <c r="AE7" s="241">
        <v>2</v>
      </c>
      <c r="AF7" s="241">
        <v>2</v>
      </c>
      <c r="AG7" s="241">
        <v>1</v>
      </c>
      <c r="AH7" s="241">
        <v>1</v>
      </c>
      <c r="AI7" s="116"/>
      <c r="AJ7" s="241">
        <v>3</v>
      </c>
      <c r="AK7" s="241">
        <v>1</v>
      </c>
      <c r="AL7" s="116"/>
      <c r="AM7" s="116"/>
      <c r="AN7" s="116"/>
      <c r="AO7" s="116"/>
      <c r="AP7" s="116"/>
      <c r="AQ7" s="116"/>
      <c r="AR7" s="241">
        <v>1</v>
      </c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245"/>
      <c r="BU7" s="93">
        <f t="shared" si="3"/>
        <v>59</v>
      </c>
      <c r="BV7" s="235"/>
      <c r="BW7" s="235"/>
    </row>
    <row r="8" spans="1:75">
      <c r="A8" s="35" t="s">
        <v>44</v>
      </c>
      <c r="B8" s="36" t="s">
        <v>45</v>
      </c>
      <c r="C8" s="37" t="s">
        <v>36</v>
      </c>
      <c r="D8" s="242">
        <v>1</v>
      </c>
      <c r="E8" s="116"/>
      <c r="F8" s="116"/>
      <c r="G8" s="116"/>
      <c r="H8" s="116"/>
      <c r="I8" s="116"/>
      <c r="J8" s="116"/>
      <c r="K8" s="116"/>
      <c r="L8" s="116"/>
      <c r="M8" s="241">
        <v>4</v>
      </c>
      <c r="N8" s="116"/>
      <c r="O8" s="241">
        <v>2</v>
      </c>
      <c r="P8" s="241">
        <v>3</v>
      </c>
      <c r="Q8" s="241">
        <v>2</v>
      </c>
      <c r="R8" s="241">
        <v>1</v>
      </c>
      <c r="S8" s="241">
        <v>1</v>
      </c>
      <c r="T8" s="241">
        <v>7</v>
      </c>
      <c r="U8" s="241">
        <v>7</v>
      </c>
      <c r="V8" s="241">
        <v>4</v>
      </c>
      <c r="W8" s="241">
        <v>11</v>
      </c>
      <c r="X8" s="241">
        <v>1</v>
      </c>
      <c r="Y8" s="241">
        <v>5</v>
      </c>
      <c r="Z8" s="241">
        <v>2</v>
      </c>
      <c r="AA8" s="241">
        <v>3</v>
      </c>
      <c r="AB8" s="241">
        <v>3</v>
      </c>
      <c r="AC8" s="241">
        <v>2</v>
      </c>
      <c r="AD8" s="241">
        <v>3</v>
      </c>
      <c r="AE8" s="241">
        <v>4</v>
      </c>
      <c r="AF8" s="241">
        <v>2</v>
      </c>
      <c r="AG8" s="241">
        <v>2</v>
      </c>
      <c r="AH8" s="241">
        <v>4</v>
      </c>
      <c r="AI8" s="116"/>
      <c r="AJ8" s="241">
        <v>1</v>
      </c>
      <c r="AK8" s="241">
        <v>1</v>
      </c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245"/>
      <c r="BU8" s="259">
        <f t="shared" si="3"/>
        <v>76</v>
      </c>
      <c r="BV8" s="235"/>
      <c r="BW8" s="235"/>
    </row>
    <row r="9" spans="1:75" ht="15" thickBot="1">
      <c r="A9" s="38" t="s">
        <v>44</v>
      </c>
      <c r="B9" s="39" t="s">
        <v>45</v>
      </c>
      <c r="C9" s="40" t="s">
        <v>37</v>
      </c>
      <c r="D9" s="118"/>
      <c r="E9" s="119"/>
      <c r="F9" s="119"/>
      <c r="G9" s="119"/>
      <c r="H9" s="119"/>
      <c r="I9" s="119"/>
      <c r="J9" s="119"/>
      <c r="K9" s="119"/>
      <c r="L9" s="119"/>
      <c r="M9" s="119"/>
      <c r="N9" s="271">
        <v>1</v>
      </c>
      <c r="O9" s="271"/>
      <c r="P9" s="271"/>
      <c r="Q9" s="271">
        <v>1</v>
      </c>
      <c r="R9" s="271">
        <v>1</v>
      </c>
      <c r="S9" s="271"/>
      <c r="T9" s="271">
        <v>1</v>
      </c>
      <c r="U9" s="271">
        <v>1</v>
      </c>
      <c r="V9" s="271">
        <v>1</v>
      </c>
      <c r="W9" s="271">
        <v>1</v>
      </c>
      <c r="X9" s="271"/>
      <c r="Y9" s="271">
        <v>1</v>
      </c>
      <c r="Z9" s="271">
        <v>1</v>
      </c>
      <c r="AA9" s="271"/>
      <c r="AB9" s="271">
        <v>1</v>
      </c>
      <c r="AC9" s="271"/>
      <c r="AD9" s="271">
        <v>4</v>
      </c>
      <c r="AE9" s="271">
        <v>2</v>
      </c>
      <c r="AF9" s="271">
        <v>1</v>
      </c>
      <c r="AG9" s="271">
        <v>1</v>
      </c>
      <c r="AH9" s="271">
        <v>2</v>
      </c>
      <c r="AI9" s="271"/>
      <c r="AJ9" s="271"/>
      <c r="AK9" s="271"/>
      <c r="AL9" s="271"/>
      <c r="AM9" s="271"/>
      <c r="AN9" s="271"/>
      <c r="AO9" s="271"/>
      <c r="AP9" s="271"/>
      <c r="AQ9" s="271"/>
      <c r="AR9" s="271">
        <v>1</v>
      </c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246"/>
      <c r="BU9" s="94">
        <f t="shared" si="3"/>
        <v>21</v>
      </c>
      <c r="BV9" s="235"/>
      <c r="BW9" s="235"/>
    </row>
    <row r="10" spans="1:75" ht="15" thickBot="1">
      <c r="A10" s="103"/>
      <c r="B10" s="103"/>
      <c r="C10" s="103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235"/>
      <c r="BW10" s="235"/>
    </row>
    <row r="11" spans="1:75" s="29" customFormat="1" ht="15.75" thickBot="1">
      <c r="A11" s="85"/>
      <c r="B11" s="86"/>
      <c r="C11" s="84" t="s">
        <v>54</v>
      </c>
      <c r="D11" s="87">
        <v>49</v>
      </c>
      <c r="E11" s="88">
        <v>50</v>
      </c>
      <c r="F11" s="88">
        <v>51</v>
      </c>
      <c r="G11" s="88">
        <v>52</v>
      </c>
      <c r="H11" s="88">
        <v>53</v>
      </c>
      <c r="I11" s="88">
        <v>54</v>
      </c>
      <c r="J11" s="88">
        <v>55</v>
      </c>
      <c r="K11" s="88">
        <v>56</v>
      </c>
      <c r="L11" s="88">
        <v>57</v>
      </c>
      <c r="M11" s="88">
        <v>58</v>
      </c>
      <c r="N11" s="88">
        <v>59</v>
      </c>
      <c r="O11" s="88">
        <v>60</v>
      </c>
      <c r="P11" s="88">
        <v>61</v>
      </c>
      <c r="Q11" s="88">
        <v>62</v>
      </c>
      <c r="R11" s="88">
        <v>63</v>
      </c>
      <c r="S11" s="88">
        <v>64</v>
      </c>
      <c r="T11" s="88">
        <v>65</v>
      </c>
      <c r="U11" s="88">
        <v>66</v>
      </c>
      <c r="V11" s="88">
        <v>67</v>
      </c>
      <c r="W11" s="88">
        <v>68</v>
      </c>
      <c r="X11" s="88">
        <v>69</v>
      </c>
      <c r="Y11" s="88">
        <v>70</v>
      </c>
      <c r="Z11" s="88">
        <v>71</v>
      </c>
      <c r="AA11" s="88">
        <v>72</v>
      </c>
      <c r="AB11" s="88">
        <v>73</v>
      </c>
      <c r="AC11" s="88">
        <v>74</v>
      </c>
      <c r="AD11" s="88">
        <v>75</v>
      </c>
      <c r="AE11" s="88">
        <v>76</v>
      </c>
      <c r="AF11" s="88">
        <v>77</v>
      </c>
      <c r="AG11" s="88">
        <v>78</v>
      </c>
      <c r="AH11" s="88">
        <v>79</v>
      </c>
      <c r="AI11" s="88">
        <v>80</v>
      </c>
      <c r="AJ11" s="88">
        <v>81</v>
      </c>
      <c r="AK11" s="88">
        <v>82</v>
      </c>
      <c r="AL11" s="88">
        <v>83</v>
      </c>
      <c r="AM11" s="88">
        <v>84</v>
      </c>
      <c r="AN11" s="88">
        <v>85</v>
      </c>
      <c r="AO11" s="88">
        <v>86</v>
      </c>
      <c r="AP11" s="88">
        <v>87</v>
      </c>
      <c r="AQ11" s="88">
        <v>88</v>
      </c>
      <c r="AR11" s="88">
        <v>89</v>
      </c>
      <c r="AS11" s="88">
        <v>90</v>
      </c>
      <c r="AT11" s="88">
        <v>91</v>
      </c>
      <c r="AU11" s="88">
        <v>92</v>
      </c>
      <c r="AV11" s="88">
        <v>93</v>
      </c>
      <c r="AW11" s="88">
        <v>94</v>
      </c>
      <c r="AX11" s="88">
        <v>95</v>
      </c>
      <c r="AY11" s="88">
        <v>96</v>
      </c>
      <c r="AZ11" s="88">
        <v>97</v>
      </c>
      <c r="BA11" s="88">
        <v>98</v>
      </c>
      <c r="BB11" s="88">
        <v>99</v>
      </c>
      <c r="BC11" s="88">
        <v>100</v>
      </c>
      <c r="BD11" s="88">
        <v>101</v>
      </c>
      <c r="BE11" s="88">
        <v>102</v>
      </c>
      <c r="BF11" s="88">
        <v>103</v>
      </c>
      <c r="BG11" s="88">
        <v>104</v>
      </c>
      <c r="BH11" s="88">
        <v>105</v>
      </c>
      <c r="BI11" s="88">
        <v>106</v>
      </c>
      <c r="BJ11" s="88">
        <v>107</v>
      </c>
      <c r="BK11" s="88">
        <v>108</v>
      </c>
      <c r="BL11" s="88">
        <v>109</v>
      </c>
      <c r="BM11" s="88">
        <v>110</v>
      </c>
      <c r="BN11" s="88">
        <v>111</v>
      </c>
      <c r="BO11" s="89">
        <v>112</v>
      </c>
      <c r="BP11" s="243">
        <v>113</v>
      </c>
      <c r="BQ11" s="243">
        <v>114</v>
      </c>
      <c r="BR11" s="243">
        <v>115</v>
      </c>
      <c r="BS11" s="243">
        <v>116</v>
      </c>
      <c r="BT11" s="243">
        <v>117</v>
      </c>
      <c r="BU11" s="90" t="s">
        <v>18</v>
      </c>
      <c r="BV11" s="234"/>
      <c r="BW11" s="231" t="s">
        <v>60</v>
      </c>
    </row>
    <row r="12" spans="1:75" ht="15">
      <c r="A12" s="48" t="s">
        <v>44</v>
      </c>
      <c r="B12" s="81" t="s">
        <v>46</v>
      </c>
      <c r="C12" s="49" t="s">
        <v>18</v>
      </c>
      <c r="D12" s="47">
        <f>SUM(D13:D17)</f>
        <v>0</v>
      </c>
      <c r="E12" s="46">
        <f t="shared" ref="E12" si="4">SUM(E13:E17)</f>
        <v>0</v>
      </c>
      <c r="F12" s="46">
        <f t="shared" ref="F12" si="5">SUM(F13:F17)</f>
        <v>0</v>
      </c>
      <c r="G12" s="46">
        <f t="shared" ref="G12" si="6">SUM(G13:G17)</f>
        <v>0</v>
      </c>
      <c r="H12" s="46">
        <f t="shared" ref="H12" si="7">SUM(H13:H17)</f>
        <v>0</v>
      </c>
      <c r="I12" s="46">
        <f t="shared" ref="I12" si="8">SUM(I13:I17)</f>
        <v>2</v>
      </c>
      <c r="J12" s="46">
        <f t="shared" ref="J12" si="9">SUM(J13:J17)</f>
        <v>2</v>
      </c>
      <c r="K12" s="46">
        <f t="shared" ref="K12" si="10">SUM(K13:K17)</f>
        <v>2</v>
      </c>
      <c r="L12" s="46">
        <f t="shared" ref="L12" si="11">SUM(L13:L17)</f>
        <v>1</v>
      </c>
      <c r="M12" s="46">
        <f t="shared" ref="M12" si="12">SUM(M13:M17)</f>
        <v>6</v>
      </c>
      <c r="N12" s="46">
        <f t="shared" ref="N12" si="13">SUM(N13:N17)</f>
        <v>9</v>
      </c>
      <c r="O12" s="46">
        <f t="shared" ref="O12" si="14">SUM(O13:O17)</f>
        <v>11</v>
      </c>
      <c r="P12" s="46">
        <f t="shared" ref="P12" si="15">SUM(P13:P17)</f>
        <v>14</v>
      </c>
      <c r="Q12" s="46">
        <f t="shared" ref="Q12" si="16">SUM(Q13:Q17)</f>
        <v>28</v>
      </c>
      <c r="R12" s="46">
        <f t="shared" ref="R12" si="17">SUM(R13:R17)</f>
        <v>36</v>
      </c>
      <c r="S12" s="46">
        <f t="shared" ref="S12" si="18">SUM(S13:S17)</f>
        <v>36</v>
      </c>
      <c r="T12" s="46">
        <f t="shared" ref="T12" si="19">SUM(T13:T17)</f>
        <v>43</v>
      </c>
      <c r="U12" s="46">
        <f t="shared" ref="U12" si="20">SUM(U13:U17)</f>
        <v>60</v>
      </c>
      <c r="V12" s="46">
        <f t="shared" ref="V12" si="21">SUM(V13:V17)</f>
        <v>44</v>
      </c>
      <c r="W12" s="46">
        <f t="shared" ref="W12" si="22">SUM(W13:W17)</f>
        <v>80</v>
      </c>
      <c r="X12" s="46">
        <f t="shared" ref="X12" si="23">SUM(X13:X17)</f>
        <v>54</v>
      </c>
      <c r="Y12" s="46">
        <f t="shared" ref="Y12" si="24">SUM(Y13:Y17)</f>
        <v>59</v>
      </c>
      <c r="Z12" s="46">
        <f t="shared" ref="Z12" si="25">SUM(Z13:Z17)</f>
        <v>34</v>
      </c>
      <c r="AA12" s="46">
        <f t="shared" ref="AA12" si="26">SUM(AA13:AA17)</f>
        <v>39</v>
      </c>
      <c r="AB12" s="46">
        <f t="shared" ref="AB12" si="27">SUM(AB13:AB17)</f>
        <v>19</v>
      </c>
      <c r="AC12" s="46">
        <f t="shared" ref="AC12" si="28">SUM(AC13:AC17)</f>
        <v>28</v>
      </c>
      <c r="AD12" s="46">
        <f t="shared" ref="AD12" si="29">SUM(AD13:AD17)</f>
        <v>35</v>
      </c>
      <c r="AE12" s="46">
        <f t="shared" ref="AE12" si="30">SUM(AE13:AE17)</f>
        <v>13</v>
      </c>
      <c r="AF12" s="46">
        <f t="shared" ref="AF12" si="31">SUM(AF13:AF17)</f>
        <v>7</v>
      </c>
      <c r="AG12" s="46">
        <f t="shared" ref="AG12" si="32">SUM(AG13:AG17)</f>
        <v>9</v>
      </c>
      <c r="AH12" s="46">
        <f t="shared" ref="AH12" si="33">SUM(AH13:AH17)</f>
        <v>2</v>
      </c>
      <c r="AI12" s="46">
        <f t="shared" ref="AI12" si="34">SUM(AI13:AI17)</f>
        <v>6</v>
      </c>
      <c r="AJ12" s="46">
        <f t="shared" ref="AJ12" si="35">SUM(AJ13:AJ17)</f>
        <v>3</v>
      </c>
      <c r="AK12" s="46">
        <f t="shared" ref="AK12" si="36">SUM(AK13:AK17)</f>
        <v>0</v>
      </c>
      <c r="AL12" s="46">
        <f t="shared" ref="AL12" si="37">SUM(AL13:AL17)</f>
        <v>3</v>
      </c>
      <c r="AM12" s="46">
        <f t="shared" ref="AM12" si="38">SUM(AM13:AM17)</f>
        <v>3</v>
      </c>
      <c r="AN12" s="46">
        <f t="shared" ref="AN12" si="39">SUM(AN13:AN17)</f>
        <v>0</v>
      </c>
      <c r="AO12" s="46">
        <f t="shared" ref="AO12" si="40">SUM(AO13:AO17)</f>
        <v>2</v>
      </c>
      <c r="AP12" s="46">
        <f t="shared" ref="AP12" si="41">SUM(AP13:AP17)</f>
        <v>0</v>
      </c>
      <c r="AQ12" s="46">
        <f t="shared" ref="AQ12" si="42">SUM(AQ13:AQ17)</f>
        <v>0</v>
      </c>
      <c r="AR12" s="46">
        <f t="shared" ref="AR12" si="43">SUM(AR13:AR17)</f>
        <v>0</v>
      </c>
      <c r="AS12" s="46">
        <f t="shared" ref="AS12" si="44">SUM(AS13:AS17)</f>
        <v>0</v>
      </c>
      <c r="AT12" s="46">
        <f t="shared" ref="AT12" si="45">SUM(AT13:AT17)</f>
        <v>0</v>
      </c>
      <c r="AU12" s="46">
        <f t="shared" ref="AU12" si="46">SUM(AU13:AU17)</f>
        <v>0</v>
      </c>
      <c r="AV12" s="46">
        <f t="shared" ref="AV12" si="47">SUM(AV13:AV17)</f>
        <v>0</v>
      </c>
      <c r="AW12" s="46">
        <f t="shared" ref="AW12" si="48">SUM(AW13:AW17)</f>
        <v>0</v>
      </c>
      <c r="AX12" s="46">
        <f t="shared" ref="AX12" si="49">SUM(AX13:AX17)</f>
        <v>0</v>
      </c>
      <c r="AY12" s="46">
        <f t="shared" ref="AY12" si="50">SUM(AY13:AY17)</f>
        <v>0</v>
      </c>
      <c r="AZ12" s="46">
        <f t="shared" ref="AZ12" si="51">SUM(AZ13:AZ17)</f>
        <v>0</v>
      </c>
      <c r="BA12" s="46">
        <f t="shared" ref="BA12" si="52">SUM(BA13:BA17)</f>
        <v>0</v>
      </c>
      <c r="BB12" s="46">
        <f t="shared" ref="BB12" si="53">SUM(BB13:BB17)</f>
        <v>0</v>
      </c>
      <c r="BC12" s="46">
        <f t="shared" ref="BC12" si="54">SUM(BC13:BC17)</f>
        <v>0</v>
      </c>
      <c r="BD12" s="46">
        <f t="shared" ref="BD12" si="55">SUM(BD13:BD17)</f>
        <v>0</v>
      </c>
      <c r="BE12" s="46">
        <f t="shared" ref="BE12" si="56">SUM(BE13:BE17)</f>
        <v>0</v>
      </c>
      <c r="BF12" s="46">
        <f t="shared" ref="BF12" si="57">SUM(BF13:BF17)</f>
        <v>0</v>
      </c>
      <c r="BG12" s="46">
        <f t="shared" ref="BG12" si="58">SUM(BG13:BG17)</f>
        <v>0</v>
      </c>
      <c r="BH12" s="46">
        <f t="shared" ref="BH12" si="59">SUM(BH13:BH17)</f>
        <v>0</v>
      </c>
      <c r="BI12" s="46">
        <f t="shared" ref="BI12" si="60">SUM(BI13:BI17)</f>
        <v>0</v>
      </c>
      <c r="BJ12" s="46">
        <f t="shared" ref="BJ12" si="61">SUM(BJ13:BJ17)</f>
        <v>0</v>
      </c>
      <c r="BK12" s="46">
        <f t="shared" ref="BK12" si="62">SUM(BK13:BK17)</f>
        <v>0</v>
      </c>
      <c r="BL12" s="46">
        <f t="shared" ref="BL12:BM12" si="63">SUM(BL13:BL17)</f>
        <v>0</v>
      </c>
      <c r="BM12" s="46">
        <f t="shared" si="63"/>
        <v>0</v>
      </c>
      <c r="BN12" s="46">
        <f t="shared" ref="BN12:BS12" si="64">SUM(BN13:BN17)</f>
        <v>0</v>
      </c>
      <c r="BO12" s="46">
        <f t="shared" si="64"/>
        <v>0</v>
      </c>
      <c r="BP12" s="46">
        <f t="shared" si="64"/>
        <v>0</v>
      </c>
      <c r="BQ12" s="46">
        <f t="shared" si="64"/>
        <v>0</v>
      </c>
      <c r="BR12" s="46">
        <f t="shared" si="64"/>
        <v>0</v>
      </c>
      <c r="BS12" s="46">
        <f t="shared" si="64"/>
        <v>0</v>
      </c>
      <c r="BT12" s="247">
        <f t="shared" ref="BT12" si="65">SUM(BT13:BT17)</f>
        <v>0</v>
      </c>
      <c r="BU12" s="96">
        <f t="shared" ref="BU12:BU17" si="66">SUM(D12:BT12)</f>
        <v>690</v>
      </c>
      <c r="BV12" s="235"/>
    </row>
    <row r="13" spans="1:75">
      <c r="A13" s="50" t="s">
        <v>44</v>
      </c>
      <c r="B13" s="51" t="s">
        <v>46</v>
      </c>
      <c r="C13" s="52" t="s">
        <v>32</v>
      </c>
      <c r="D13" s="120"/>
      <c r="E13" s="121"/>
      <c r="F13" s="121"/>
      <c r="G13" s="121"/>
      <c r="H13" s="121"/>
      <c r="I13" s="241">
        <v>2</v>
      </c>
      <c r="J13" s="241">
        <v>2</v>
      </c>
      <c r="K13" s="241">
        <v>2</v>
      </c>
      <c r="L13" s="121"/>
      <c r="M13" s="241">
        <v>3</v>
      </c>
      <c r="N13" s="241">
        <v>7</v>
      </c>
      <c r="O13" s="241">
        <v>10</v>
      </c>
      <c r="P13" s="241">
        <v>11</v>
      </c>
      <c r="Q13" s="241">
        <v>15</v>
      </c>
      <c r="R13" s="241">
        <v>21</v>
      </c>
      <c r="S13" s="241">
        <v>23</v>
      </c>
      <c r="T13" s="241">
        <v>29</v>
      </c>
      <c r="U13" s="241">
        <v>31</v>
      </c>
      <c r="V13" s="241">
        <v>22</v>
      </c>
      <c r="W13" s="241">
        <v>43</v>
      </c>
      <c r="X13" s="241">
        <v>20</v>
      </c>
      <c r="Y13" s="241">
        <v>27</v>
      </c>
      <c r="Z13" s="241">
        <v>21</v>
      </c>
      <c r="AA13" s="241">
        <v>16</v>
      </c>
      <c r="AB13" s="241">
        <v>3</v>
      </c>
      <c r="AC13" s="241">
        <v>14</v>
      </c>
      <c r="AD13" s="241">
        <v>7</v>
      </c>
      <c r="AE13" s="241">
        <v>4</v>
      </c>
      <c r="AF13" s="241">
        <v>3</v>
      </c>
      <c r="AG13" s="241">
        <v>2</v>
      </c>
      <c r="AH13" s="241">
        <v>1</v>
      </c>
      <c r="AI13" s="241">
        <v>1</v>
      </c>
      <c r="AJ13" s="241">
        <v>2</v>
      </c>
      <c r="AK13" s="121"/>
      <c r="AL13" s="241">
        <v>2</v>
      </c>
      <c r="AM13" s="241">
        <v>3</v>
      </c>
      <c r="AN13" s="121"/>
      <c r="AO13" s="241">
        <v>1</v>
      </c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248"/>
      <c r="BU13" s="91">
        <f t="shared" si="66"/>
        <v>348</v>
      </c>
      <c r="BV13" s="235"/>
      <c r="BW13" s="235"/>
    </row>
    <row r="14" spans="1:75">
      <c r="A14" s="50" t="s">
        <v>44</v>
      </c>
      <c r="B14" s="51" t="s">
        <v>46</v>
      </c>
      <c r="C14" s="52" t="s">
        <v>33</v>
      </c>
      <c r="D14" s="120"/>
      <c r="E14" s="121"/>
      <c r="F14" s="121"/>
      <c r="G14" s="121"/>
      <c r="H14" s="121"/>
      <c r="I14" s="121"/>
      <c r="J14" s="121"/>
      <c r="K14" s="121"/>
      <c r="L14" s="121"/>
      <c r="M14" s="241">
        <v>1</v>
      </c>
      <c r="N14" s="241">
        <v>1</v>
      </c>
      <c r="O14" s="121"/>
      <c r="P14" s="121"/>
      <c r="Q14" s="241">
        <v>1</v>
      </c>
      <c r="R14" s="241">
        <v>6</v>
      </c>
      <c r="S14" s="241">
        <v>5</v>
      </c>
      <c r="T14" s="241">
        <v>1</v>
      </c>
      <c r="U14" s="241">
        <v>10</v>
      </c>
      <c r="V14" s="241">
        <v>8</v>
      </c>
      <c r="W14" s="241">
        <v>15</v>
      </c>
      <c r="X14" s="241">
        <v>5</v>
      </c>
      <c r="Y14" s="241">
        <v>14</v>
      </c>
      <c r="Z14" s="241">
        <v>3</v>
      </c>
      <c r="AA14" s="241">
        <v>9</v>
      </c>
      <c r="AB14" s="241">
        <v>1</v>
      </c>
      <c r="AC14" s="241">
        <v>1</v>
      </c>
      <c r="AD14" s="241">
        <v>4</v>
      </c>
      <c r="AE14" s="241">
        <v>2</v>
      </c>
      <c r="AF14" s="241">
        <v>2</v>
      </c>
      <c r="AG14" s="241">
        <v>3</v>
      </c>
      <c r="AH14" s="241">
        <v>1</v>
      </c>
      <c r="AI14" s="241">
        <v>2</v>
      </c>
      <c r="AJ14" s="241">
        <v>1</v>
      </c>
      <c r="AK14" s="121"/>
      <c r="AL14" s="241">
        <v>1</v>
      </c>
      <c r="AM14" s="121"/>
      <c r="AN14" s="121"/>
      <c r="AO14" s="241">
        <v>1</v>
      </c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248"/>
      <c r="BU14" s="91">
        <f t="shared" si="66"/>
        <v>98</v>
      </c>
      <c r="BV14" s="235"/>
      <c r="BW14" s="235"/>
    </row>
    <row r="15" spans="1:75">
      <c r="A15" s="50" t="s">
        <v>44</v>
      </c>
      <c r="B15" s="51" t="s">
        <v>46</v>
      </c>
      <c r="C15" s="52" t="s">
        <v>34</v>
      </c>
      <c r="D15" s="120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241">
        <v>2</v>
      </c>
      <c r="R15" s="241">
        <v>2</v>
      </c>
      <c r="S15" s="121"/>
      <c r="T15" s="241">
        <v>6</v>
      </c>
      <c r="U15" s="241">
        <v>6</v>
      </c>
      <c r="V15" s="241">
        <v>6</v>
      </c>
      <c r="W15" s="241">
        <v>9</v>
      </c>
      <c r="X15" s="241">
        <v>7</v>
      </c>
      <c r="Y15" s="241">
        <v>5</v>
      </c>
      <c r="Z15" s="241">
        <v>6</v>
      </c>
      <c r="AA15" s="241">
        <v>7</v>
      </c>
      <c r="AB15" s="241">
        <v>7</v>
      </c>
      <c r="AC15" s="241">
        <v>4</v>
      </c>
      <c r="AD15" s="241">
        <v>6</v>
      </c>
      <c r="AE15" s="241">
        <v>3</v>
      </c>
      <c r="AF15" s="241">
        <v>1</v>
      </c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248"/>
      <c r="BU15" s="91">
        <f t="shared" si="66"/>
        <v>77</v>
      </c>
      <c r="BV15" s="235"/>
      <c r="BW15" s="235"/>
    </row>
    <row r="16" spans="1:75">
      <c r="A16" s="50" t="s">
        <v>44</v>
      </c>
      <c r="B16" s="51" t="s">
        <v>46</v>
      </c>
      <c r="C16" s="52" t="s">
        <v>36</v>
      </c>
      <c r="D16" s="120"/>
      <c r="E16" s="121"/>
      <c r="F16" s="121"/>
      <c r="G16" s="121"/>
      <c r="H16" s="121"/>
      <c r="I16" s="121"/>
      <c r="J16" s="121"/>
      <c r="K16" s="121"/>
      <c r="L16" s="121"/>
      <c r="M16" s="241">
        <v>2</v>
      </c>
      <c r="N16" s="121"/>
      <c r="O16" s="241">
        <v>1</v>
      </c>
      <c r="P16" s="241">
        <v>2</v>
      </c>
      <c r="Q16" s="241">
        <v>8</v>
      </c>
      <c r="R16" s="241">
        <v>6</v>
      </c>
      <c r="S16" s="241">
        <v>6</v>
      </c>
      <c r="T16" s="241">
        <v>4</v>
      </c>
      <c r="U16" s="241">
        <v>9</v>
      </c>
      <c r="V16" s="241">
        <v>4</v>
      </c>
      <c r="W16" s="241">
        <v>11</v>
      </c>
      <c r="X16" s="241">
        <v>18</v>
      </c>
      <c r="Y16" s="241">
        <v>8</v>
      </c>
      <c r="Z16" s="241">
        <v>4</v>
      </c>
      <c r="AA16" s="241">
        <v>5</v>
      </c>
      <c r="AB16" s="241">
        <v>8</v>
      </c>
      <c r="AC16" s="241">
        <v>8</v>
      </c>
      <c r="AD16" s="241">
        <v>17</v>
      </c>
      <c r="AE16" s="241">
        <v>3</v>
      </c>
      <c r="AF16" s="241">
        <v>1</v>
      </c>
      <c r="AG16" s="241">
        <v>4</v>
      </c>
      <c r="AH16" s="121"/>
      <c r="AI16" s="241">
        <v>3</v>
      </c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248"/>
      <c r="BU16" s="91">
        <f t="shared" si="66"/>
        <v>132</v>
      </c>
      <c r="BV16" s="235"/>
      <c r="BW16" s="235"/>
    </row>
    <row r="17" spans="1:75" ht="15" thickBot="1">
      <c r="A17" s="53" t="s">
        <v>44</v>
      </c>
      <c r="B17" s="54" t="s">
        <v>46</v>
      </c>
      <c r="C17" s="55" t="s">
        <v>37</v>
      </c>
      <c r="D17" s="270"/>
      <c r="E17" s="271"/>
      <c r="F17" s="271"/>
      <c r="G17" s="271"/>
      <c r="H17" s="271"/>
      <c r="I17" s="271"/>
      <c r="J17" s="271"/>
      <c r="K17" s="271"/>
      <c r="L17" s="271">
        <v>1</v>
      </c>
      <c r="M17" s="271"/>
      <c r="N17" s="271">
        <v>1</v>
      </c>
      <c r="O17" s="271"/>
      <c r="P17" s="271">
        <v>1</v>
      </c>
      <c r="Q17" s="271">
        <v>2</v>
      </c>
      <c r="R17" s="271">
        <v>1</v>
      </c>
      <c r="S17" s="271">
        <v>2</v>
      </c>
      <c r="T17" s="271">
        <v>3</v>
      </c>
      <c r="U17" s="271">
        <v>4</v>
      </c>
      <c r="V17" s="271">
        <v>4</v>
      </c>
      <c r="W17" s="271">
        <v>2</v>
      </c>
      <c r="X17" s="271">
        <v>4</v>
      </c>
      <c r="Y17" s="271">
        <v>5</v>
      </c>
      <c r="Z17" s="271"/>
      <c r="AA17" s="271">
        <v>2</v>
      </c>
      <c r="AB17" s="271"/>
      <c r="AC17" s="271">
        <v>1</v>
      </c>
      <c r="AD17" s="271">
        <v>1</v>
      </c>
      <c r="AE17" s="271">
        <v>1</v>
      </c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1"/>
      <c r="BF17" s="271"/>
      <c r="BG17" s="271"/>
      <c r="BH17" s="271"/>
      <c r="BI17" s="271"/>
      <c r="BJ17" s="271"/>
      <c r="BK17" s="271"/>
      <c r="BL17" s="271"/>
      <c r="BM17" s="271"/>
      <c r="BN17" s="271"/>
      <c r="BO17" s="271"/>
      <c r="BP17" s="271"/>
      <c r="BQ17" s="271"/>
      <c r="BR17" s="271"/>
      <c r="BS17" s="271"/>
      <c r="BT17" s="272"/>
      <c r="BU17" s="92">
        <f t="shared" si="66"/>
        <v>35</v>
      </c>
      <c r="BV17" s="235"/>
      <c r="BW17" s="235"/>
    </row>
    <row r="18" spans="1:75" ht="15" thickBot="1">
      <c r="A18" s="103"/>
      <c r="B18" s="103"/>
      <c r="C18" s="103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235"/>
      <c r="BW18" s="235"/>
    </row>
    <row r="19" spans="1:75" s="29" customFormat="1" ht="15.75" thickBot="1">
      <c r="A19" s="85"/>
      <c r="B19" s="86"/>
      <c r="C19" s="84" t="s">
        <v>54</v>
      </c>
      <c r="D19" s="87">
        <v>49</v>
      </c>
      <c r="E19" s="88">
        <v>50</v>
      </c>
      <c r="F19" s="88">
        <v>51</v>
      </c>
      <c r="G19" s="88">
        <v>52</v>
      </c>
      <c r="H19" s="88">
        <v>53</v>
      </c>
      <c r="I19" s="88">
        <v>54</v>
      </c>
      <c r="J19" s="88">
        <v>55</v>
      </c>
      <c r="K19" s="88">
        <v>56</v>
      </c>
      <c r="L19" s="88">
        <v>57</v>
      </c>
      <c r="M19" s="88">
        <v>58</v>
      </c>
      <c r="N19" s="88">
        <v>59</v>
      </c>
      <c r="O19" s="88">
        <v>60</v>
      </c>
      <c r="P19" s="88">
        <v>61</v>
      </c>
      <c r="Q19" s="88">
        <v>62</v>
      </c>
      <c r="R19" s="88">
        <v>63</v>
      </c>
      <c r="S19" s="88">
        <v>64</v>
      </c>
      <c r="T19" s="88">
        <v>65</v>
      </c>
      <c r="U19" s="88">
        <v>66</v>
      </c>
      <c r="V19" s="88">
        <v>67</v>
      </c>
      <c r="W19" s="88">
        <v>68</v>
      </c>
      <c r="X19" s="88">
        <v>69</v>
      </c>
      <c r="Y19" s="88">
        <v>70</v>
      </c>
      <c r="Z19" s="88">
        <v>71</v>
      </c>
      <c r="AA19" s="88">
        <v>72</v>
      </c>
      <c r="AB19" s="88">
        <v>73</v>
      </c>
      <c r="AC19" s="88">
        <v>74</v>
      </c>
      <c r="AD19" s="88">
        <v>75</v>
      </c>
      <c r="AE19" s="88">
        <v>76</v>
      </c>
      <c r="AF19" s="88">
        <v>77</v>
      </c>
      <c r="AG19" s="88">
        <v>78</v>
      </c>
      <c r="AH19" s="88">
        <v>79</v>
      </c>
      <c r="AI19" s="88">
        <v>80</v>
      </c>
      <c r="AJ19" s="88">
        <v>81</v>
      </c>
      <c r="AK19" s="88">
        <v>82</v>
      </c>
      <c r="AL19" s="88">
        <v>83</v>
      </c>
      <c r="AM19" s="88">
        <v>84</v>
      </c>
      <c r="AN19" s="88">
        <v>85</v>
      </c>
      <c r="AO19" s="88">
        <v>86</v>
      </c>
      <c r="AP19" s="88">
        <v>87</v>
      </c>
      <c r="AQ19" s="88">
        <v>88</v>
      </c>
      <c r="AR19" s="88">
        <v>89</v>
      </c>
      <c r="AS19" s="88">
        <v>90</v>
      </c>
      <c r="AT19" s="88">
        <v>91</v>
      </c>
      <c r="AU19" s="88">
        <v>92</v>
      </c>
      <c r="AV19" s="88">
        <v>93</v>
      </c>
      <c r="AW19" s="88">
        <v>94</v>
      </c>
      <c r="AX19" s="88">
        <v>95</v>
      </c>
      <c r="AY19" s="88">
        <v>96</v>
      </c>
      <c r="AZ19" s="88">
        <v>97</v>
      </c>
      <c r="BA19" s="88">
        <v>98</v>
      </c>
      <c r="BB19" s="88">
        <v>99</v>
      </c>
      <c r="BC19" s="88">
        <v>100</v>
      </c>
      <c r="BD19" s="88">
        <v>101</v>
      </c>
      <c r="BE19" s="88">
        <v>102</v>
      </c>
      <c r="BF19" s="88">
        <v>103</v>
      </c>
      <c r="BG19" s="88">
        <v>104</v>
      </c>
      <c r="BH19" s="88">
        <v>105</v>
      </c>
      <c r="BI19" s="88">
        <v>106</v>
      </c>
      <c r="BJ19" s="88">
        <v>107</v>
      </c>
      <c r="BK19" s="88">
        <v>108</v>
      </c>
      <c r="BL19" s="88">
        <v>109</v>
      </c>
      <c r="BM19" s="88">
        <v>110</v>
      </c>
      <c r="BN19" s="88">
        <v>111</v>
      </c>
      <c r="BO19" s="89">
        <v>112</v>
      </c>
      <c r="BP19" s="243">
        <v>113</v>
      </c>
      <c r="BQ19" s="243">
        <v>114</v>
      </c>
      <c r="BR19" s="243">
        <v>115</v>
      </c>
      <c r="BS19" s="243">
        <v>116</v>
      </c>
      <c r="BT19" s="243">
        <v>117</v>
      </c>
      <c r="BU19" s="90" t="s">
        <v>18</v>
      </c>
      <c r="BV19" s="234"/>
      <c r="BW19" s="231" t="s">
        <v>60</v>
      </c>
    </row>
    <row r="20" spans="1:75" ht="15">
      <c r="A20" s="56" t="s">
        <v>44</v>
      </c>
      <c r="B20" s="82" t="s">
        <v>47</v>
      </c>
      <c r="C20" s="57" t="s">
        <v>18</v>
      </c>
      <c r="D20" s="78">
        <f>SUM(D21:D25)</f>
        <v>0</v>
      </c>
      <c r="E20" s="79">
        <f t="shared" ref="E20" si="67">SUM(E21:E25)</f>
        <v>0</v>
      </c>
      <c r="F20" s="79">
        <f t="shared" ref="F20" si="68">SUM(F21:F25)</f>
        <v>0</v>
      </c>
      <c r="G20" s="79">
        <f t="shared" ref="G20" si="69">SUM(G21:G25)</f>
        <v>0</v>
      </c>
      <c r="H20" s="79">
        <f t="shared" ref="H20" si="70">SUM(H21:H25)</f>
        <v>0</v>
      </c>
      <c r="I20" s="79">
        <f t="shared" ref="I20" si="71">SUM(I21:I25)</f>
        <v>0</v>
      </c>
      <c r="J20" s="79">
        <f t="shared" ref="J20" si="72">SUM(J21:J25)</f>
        <v>0</v>
      </c>
      <c r="K20" s="79">
        <f t="shared" ref="K20" si="73">SUM(K21:K25)</f>
        <v>0</v>
      </c>
      <c r="L20" s="79">
        <f t="shared" ref="L20" si="74">SUM(L21:L25)</f>
        <v>0</v>
      </c>
      <c r="M20" s="79">
        <f t="shared" ref="M20" si="75">SUM(M21:M25)</f>
        <v>2</v>
      </c>
      <c r="N20" s="79">
        <f t="shared" ref="N20" si="76">SUM(N21:N25)</f>
        <v>0</v>
      </c>
      <c r="O20" s="79">
        <f t="shared" ref="O20" si="77">SUM(O21:O25)</f>
        <v>2</v>
      </c>
      <c r="P20" s="79">
        <f t="shared" ref="P20" si="78">SUM(P21:P25)</f>
        <v>0</v>
      </c>
      <c r="Q20" s="79">
        <f t="shared" ref="Q20" si="79">SUM(Q21:Q25)</f>
        <v>8</v>
      </c>
      <c r="R20" s="79">
        <f t="shared" ref="R20" si="80">SUM(R21:R25)</f>
        <v>5</v>
      </c>
      <c r="S20" s="79">
        <f t="shared" ref="S20" si="81">SUM(S21:S25)</f>
        <v>8</v>
      </c>
      <c r="T20" s="79">
        <f t="shared" ref="T20" si="82">SUM(T21:T25)</f>
        <v>7</v>
      </c>
      <c r="U20" s="79">
        <f t="shared" ref="U20" si="83">SUM(U21:U25)</f>
        <v>7</v>
      </c>
      <c r="V20" s="79">
        <f t="shared" ref="V20" si="84">SUM(V21:V25)</f>
        <v>6</v>
      </c>
      <c r="W20" s="79">
        <f t="shared" ref="W20" si="85">SUM(W21:W25)</f>
        <v>7</v>
      </c>
      <c r="X20" s="79">
        <f t="shared" ref="X20" si="86">SUM(X21:X25)</f>
        <v>12</v>
      </c>
      <c r="Y20" s="79">
        <f t="shared" ref="Y20" si="87">SUM(Y21:Y25)</f>
        <v>7</v>
      </c>
      <c r="Z20" s="79">
        <f t="shared" ref="Z20" si="88">SUM(Z21:Z25)</f>
        <v>5</v>
      </c>
      <c r="AA20" s="79">
        <f t="shared" ref="AA20" si="89">SUM(AA21:AA25)</f>
        <v>8</v>
      </c>
      <c r="AB20" s="79">
        <f t="shared" ref="AB20" si="90">SUM(AB21:AB25)</f>
        <v>7</v>
      </c>
      <c r="AC20" s="79">
        <f t="shared" ref="AC20" si="91">SUM(AC21:AC25)</f>
        <v>6</v>
      </c>
      <c r="AD20" s="79">
        <f t="shared" ref="AD20" si="92">SUM(AD21:AD25)</f>
        <v>4</v>
      </c>
      <c r="AE20" s="79">
        <f t="shared" ref="AE20" si="93">SUM(AE21:AE25)</f>
        <v>4</v>
      </c>
      <c r="AF20" s="79">
        <f t="shared" ref="AF20" si="94">SUM(AF21:AF25)</f>
        <v>3</v>
      </c>
      <c r="AG20" s="79">
        <f t="shared" ref="AG20" si="95">SUM(AG21:AG25)</f>
        <v>4</v>
      </c>
      <c r="AH20" s="79">
        <f t="shared" ref="AH20" si="96">SUM(AH21:AH25)</f>
        <v>1</v>
      </c>
      <c r="AI20" s="79">
        <f t="shared" ref="AI20" si="97">SUM(AI21:AI25)</f>
        <v>0</v>
      </c>
      <c r="AJ20" s="79">
        <f t="shared" ref="AJ20" si="98">SUM(AJ21:AJ25)</f>
        <v>0</v>
      </c>
      <c r="AK20" s="79">
        <f t="shared" ref="AK20" si="99">SUM(AK21:AK25)</f>
        <v>1</v>
      </c>
      <c r="AL20" s="79">
        <f t="shared" ref="AL20" si="100">SUM(AL21:AL25)</f>
        <v>0</v>
      </c>
      <c r="AM20" s="79">
        <f t="shared" ref="AM20" si="101">SUM(AM21:AM25)</f>
        <v>2</v>
      </c>
      <c r="AN20" s="79">
        <f t="shared" ref="AN20" si="102">SUM(AN21:AN25)</f>
        <v>1</v>
      </c>
      <c r="AO20" s="79">
        <f t="shared" ref="AO20" si="103">SUM(AO21:AO25)</f>
        <v>0</v>
      </c>
      <c r="AP20" s="79">
        <f t="shared" ref="AP20" si="104">SUM(AP21:AP25)</f>
        <v>0</v>
      </c>
      <c r="AQ20" s="79">
        <f t="shared" ref="AQ20" si="105">SUM(AQ21:AQ25)</f>
        <v>0</v>
      </c>
      <c r="AR20" s="79">
        <f t="shared" ref="AR20" si="106">SUM(AR21:AR25)</f>
        <v>0</v>
      </c>
      <c r="AS20" s="79">
        <f t="shared" ref="AS20" si="107">SUM(AS21:AS25)</f>
        <v>1</v>
      </c>
      <c r="AT20" s="79">
        <f t="shared" ref="AT20" si="108">SUM(AT21:AT25)</f>
        <v>0</v>
      </c>
      <c r="AU20" s="79">
        <f t="shared" ref="AU20" si="109">SUM(AU21:AU25)</f>
        <v>0</v>
      </c>
      <c r="AV20" s="79">
        <f t="shared" ref="AV20" si="110">SUM(AV21:AV25)</f>
        <v>0</v>
      </c>
      <c r="AW20" s="79">
        <f t="shared" ref="AW20" si="111">SUM(AW21:AW25)</f>
        <v>0</v>
      </c>
      <c r="AX20" s="79">
        <f t="shared" ref="AX20" si="112">SUM(AX21:AX25)</f>
        <v>0</v>
      </c>
      <c r="AY20" s="79">
        <f t="shared" ref="AY20" si="113">SUM(AY21:AY25)</f>
        <v>0</v>
      </c>
      <c r="AZ20" s="79">
        <f t="shared" ref="AZ20" si="114">SUM(AZ21:AZ25)</f>
        <v>0</v>
      </c>
      <c r="BA20" s="79">
        <f t="shared" ref="BA20" si="115">SUM(BA21:BA25)</f>
        <v>0</v>
      </c>
      <c r="BB20" s="79">
        <f t="shared" ref="BB20" si="116">SUM(BB21:BB25)</f>
        <v>0</v>
      </c>
      <c r="BC20" s="79">
        <f t="shared" ref="BC20" si="117">SUM(BC21:BC25)</f>
        <v>0</v>
      </c>
      <c r="BD20" s="79">
        <f t="shared" ref="BD20" si="118">SUM(BD21:BD25)</f>
        <v>0</v>
      </c>
      <c r="BE20" s="79">
        <f t="shared" ref="BE20" si="119">SUM(BE21:BE25)</f>
        <v>0</v>
      </c>
      <c r="BF20" s="79">
        <f t="shared" ref="BF20" si="120">SUM(BF21:BF25)</f>
        <v>0</v>
      </c>
      <c r="BG20" s="79">
        <f t="shared" ref="BG20" si="121">SUM(BG21:BG25)</f>
        <v>0</v>
      </c>
      <c r="BH20" s="79">
        <f t="shared" ref="BH20" si="122">SUM(BH21:BH25)</f>
        <v>0</v>
      </c>
      <c r="BI20" s="79">
        <f t="shared" ref="BI20" si="123">SUM(BI21:BI25)</f>
        <v>0</v>
      </c>
      <c r="BJ20" s="79">
        <f t="shared" ref="BJ20" si="124">SUM(BJ21:BJ25)</f>
        <v>0</v>
      </c>
      <c r="BK20" s="79">
        <f t="shared" ref="BK20" si="125">SUM(BK21:BK25)</f>
        <v>0</v>
      </c>
      <c r="BL20" s="79">
        <f t="shared" ref="BL20" si="126">SUM(BL21:BL25)</f>
        <v>0</v>
      </c>
      <c r="BM20" s="79">
        <f t="shared" ref="BM20" si="127">SUM(BM21:BM25)</f>
        <v>0</v>
      </c>
      <c r="BN20" s="79">
        <f t="shared" ref="BN20:BS20" si="128">SUM(BN21:BN25)</f>
        <v>0</v>
      </c>
      <c r="BO20" s="79">
        <f t="shared" si="128"/>
        <v>0</v>
      </c>
      <c r="BP20" s="79">
        <f t="shared" si="128"/>
        <v>0</v>
      </c>
      <c r="BQ20" s="79">
        <f t="shared" si="128"/>
        <v>0</v>
      </c>
      <c r="BR20" s="79">
        <f t="shared" si="128"/>
        <v>0</v>
      </c>
      <c r="BS20" s="79">
        <f t="shared" si="128"/>
        <v>0</v>
      </c>
      <c r="BT20" s="249">
        <f t="shared" ref="BT20" si="129">SUM(BT21:BT25)</f>
        <v>0</v>
      </c>
      <c r="BU20" s="97">
        <f t="shared" ref="BU20:BU25" si="130">SUM(D20:BT20)</f>
        <v>118</v>
      </c>
      <c r="BV20" s="235"/>
      <c r="BW20" s="235"/>
    </row>
    <row r="21" spans="1:75">
      <c r="A21" s="41" t="s">
        <v>44</v>
      </c>
      <c r="B21" s="42" t="s">
        <v>47</v>
      </c>
      <c r="C21" s="58" t="s">
        <v>32</v>
      </c>
      <c r="D21" s="122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241">
        <v>5</v>
      </c>
      <c r="R21" s="241">
        <v>3</v>
      </c>
      <c r="S21" s="241">
        <v>5</v>
      </c>
      <c r="T21" s="241">
        <v>6</v>
      </c>
      <c r="U21" s="241">
        <v>5</v>
      </c>
      <c r="V21" s="241">
        <v>3</v>
      </c>
      <c r="W21" s="241">
        <v>7</v>
      </c>
      <c r="X21" s="241">
        <v>7</v>
      </c>
      <c r="Y21" s="241">
        <v>7</v>
      </c>
      <c r="Z21" s="241">
        <v>1</v>
      </c>
      <c r="AA21" s="241">
        <v>4</v>
      </c>
      <c r="AB21" s="241">
        <v>5</v>
      </c>
      <c r="AC21" s="241">
        <v>6</v>
      </c>
      <c r="AD21" s="123"/>
      <c r="AE21" s="241">
        <v>3</v>
      </c>
      <c r="AF21" s="241">
        <v>3</v>
      </c>
      <c r="AG21" s="241">
        <v>1</v>
      </c>
      <c r="AH21" s="241">
        <v>1</v>
      </c>
      <c r="AI21" s="123"/>
      <c r="AJ21" s="123"/>
      <c r="AK21" s="123"/>
      <c r="AL21" s="123"/>
      <c r="AM21" s="241">
        <v>2</v>
      </c>
      <c r="AN21" s="241">
        <v>1</v>
      </c>
      <c r="AO21" s="123"/>
      <c r="AP21" s="123"/>
      <c r="AQ21" s="123"/>
      <c r="AR21" s="123"/>
      <c r="AS21" s="241">
        <v>1</v>
      </c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250"/>
      <c r="BU21" s="98">
        <f t="shared" si="130"/>
        <v>76</v>
      </c>
      <c r="BV21" s="235"/>
      <c r="BW21" s="235"/>
    </row>
    <row r="22" spans="1:75">
      <c r="A22" s="41" t="s">
        <v>44</v>
      </c>
      <c r="B22" s="42" t="s">
        <v>47</v>
      </c>
      <c r="C22" s="58" t="s">
        <v>33</v>
      </c>
      <c r="D22" s="122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241">
        <v>1</v>
      </c>
      <c r="R22" s="241">
        <v>1</v>
      </c>
      <c r="S22" s="241">
        <v>1</v>
      </c>
      <c r="T22" s="123"/>
      <c r="U22" s="241">
        <v>1</v>
      </c>
      <c r="V22" s="123"/>
      <c r="W22" s="123"/>
      <c r="X22" s="241">
        <v>4</v>
      </c>
      <c r="Y22" s="123"/>
      <c r="Z22" s="241">
        <v>3</v>
      </c>
      <c r="AA22" s="241">
        <v>3</v>
      </c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250"/>
      <c r="BU22" s="98">
        <f t="shared" si="130"/>
        <v>14</v>
      </c>
      <c r="BV22" s="235"/>
      <c r="BW22" s="235"/>
    </row>
    <row r="23" spans="1:75">
      <c r="A23" s="41" t="s">
        <v>44</v>
      </c>
      <c r="B23" s="42" t="s">
        <v>47</v>
      </c>
      <c r="C23" s="58" t="s">
        <v>34</v>
      </c>
      <c r="D23" s="122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241">
        <v>1</v>
      </c>
      <c r="S23" s="241">
        <v>1</v>
      </c>
      <c r="T23" s="241">
        <v>1</v>
      </c>
      <c r="U23" s="241">
        <v>1</v>
      </c>
      <c r="V23" s="123"/>
      <c r="W23" s="123"/>
      <c r="X23" s="123"/>
      <c r="Y23" s="123"/>
      <c r="Z23" s="241">
        <v>1</v>
      </c>
      <c r="AA23" s="123"/>
      <c r="AB23" s="241">
        <v>2</v>
      </c>
      <c r="AC23" s="123"/>
      <c r="AD23" s="241">
        <v>1</v>
      </c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3"/>
      <c r="BJ23" s="123"/>
      <c r="BK23" s="123"/>
      <c r="BL23" s="123"/>
      <c r="BM23" s="123"/>
      <c r="BN23" s="123"/>
      <c r="BO23" s="123"/>
      <c r="BP23" s="123"/>
      <c r="BQ23" s="123"/>
      <c r="BR23" s="123"/>
      <c r="BS23" s="123"/>
      <c r="BT23" s="250"/>
      <c r="BU23" s="98">
        <f t="shared" si="130"/>
        <v>8</v>
      </c>
      <c r="BV23" s="235"/>
      <c r="BW23" s="235"/>
    </row>
    <row r="24" spans="1:75">
      <c r="A24" s="41" t="s">
        <v>44</v>
      </c>
      <c r="B24" s="42" t="s">
        <v>47</v>
      </c>
      <c r="C24" s="58" t="s">
        <v>36</v>
      </c>
      <c r="D24" s="122"/>
      <c r="E24" s="123"/>
      <c r="F24" s="123"/>
      <c r="G24" s="123"/>
      <c r="H24" s="123"/>
      <c r="I24" s="123"/>
      <c r="J24" s="123"/>
      <c r="K24" s="123"/>
      <c r="L24" s="123"/>
      <c r="M24" s="241">
        <v>2</v>
      </c>
      <c r="N24" s="123"/>
      <c r="O24" s="241">
        <v>2</v>
      </c>
      <c r="P24" s="123"/>
      <c r="Q24" s="241">
        <v>2</v>
      </c>
      <c r="R24" s="123"/>
      <c r="S24" s="241">
        <v>1</v>
      </c>
      <c r="T24" s="123"/>
      <c r="U24" s="123"/>
      <c r="V24" s="241">
        <v>3</v>
      </c>
      <c r="W24" s="123"/>
      <c r="X24" s="241">
        <v>1</v>
      </c>
      <c r="Y24" s="123"/>
      <c r="Z24" s="123"/>
      <c r="AA24" s="241">
        <v>1</v>
      </c>
      <c r="AB24" s="123"/>
      <c r="AC24" s="123"/>
      <c r="AD24" s="241">
        <v>3</v>
      </c>
      <c r="AE24" s="241">
        <v>1</v>
      </c>
      <c r="AF24" s="123"/>
      <c r="AG24" s="241">
        <v>3</v>
      </c>
      <c r="AH24" s="123"/>
      <c r="AI24" s="123"/>
      <c r="AJ24" s="123"/>
      <c r="AK24" s="241">
        <v>1</v>
      </c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250"/>
      <c r="BU24" s="98">
        <f t="shared" si="130"/>
        <v>20</v>
      </c>
      <c r="BV24" s="235"/>
      <c r="BW24" s="235"/>
    </row>
    <row r="25" spans="1:75" ht="15" thickBot="1">
      <c r="A25" s="43" t="s">
        <v>44</v>
      </c>
      <c r="B25" s="44" t="s">
        <v>47</v>
      </c>
      <c r="C25" s="59" t="s">
        <v>37</v>
      </c>
      <c r="D25" s="124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251"/>
      <c r="BU25" s="99">
        <f t="shared" si="130"/>
        <v>0</v>
      </c>
      <c r="BV25" s="235"/>
      <c r="BW25" s="235"/>
    </row>
    <row r="26" spans="1:75" ht="15.75" thickBot="1">
      <c r="A26" s="103"/>
      <c r="B26" s="103"/>
      <c r="C26" s="103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231" t="s">
        <v>59</v>
      </c>
      <c r="BW26" s="235"/>
    </row>
    <row r="27" spans="1:75" s="80" customFormat="1" ht="15.75" thickBot="1">
      <c r="A27" s="85"/>
      <c r="B27" s="86"/>
      <c r="C27" s="84" t="s">
        <v>54</v>
      </c>
      <c r="D27" s="87">
        <v>49</v>
      </c>
      <c r="E27" s="88">
        <v>50</v>
      </c>
      <c r="F27" s="88">
        <v>51</v>
      </c>
      <c r="G27" s="88">
        <v>52</v>
      </c>
      <c r="H27" s="88">
        <v>53</v>
      </c>
      <c r="I27" s="88">
        <v>54</v>
      </c>
      <c r="J27" s="88">
        <v>55</v>
      </c>
      <c r="K27" s="88">
        <v>56</v>
      </c>
      <c r="L27" s="88">
        <v>57</v>
      </c>
      <c r="M27" s="88">
        <v>58</v>
      </c>
      <c r="N27" s="88">
        <v>59</v>
      </c>
      <c r="O27" s="88">
        <v>60</v>
      </c>
      <c r="P27" s="88">
        <v>61</v>
      </c>
      <c r="Q27" s="88">
        <v>62</v>
      </c>
      <c r="R27" s="88">
        <v>63</v>
      </c>
      <c r="S27" s="88">
        <v>64</v>
      </c>
      <c r="T27" s="88">
        <v>65</v>
      </c>
      <c r="U27" s="88">
        <v>66</v>
      </c>
      <c r="V27" s="88">
        <v>67</v>
      </c>
      <c r="W27" s="88">
        <v>68</v>
      </c>
      <c r="X27" s="88">
        <v>69</v>
      </c>
      <c r="Y27" s="88">
        <v>70</v>
      </c>
      <c r="Z27" s="88">
        <v>71</v>
      </c>
      <c r="AA27" s="88">
        <v>72</v>
      </c>
      <c r="AB27" s="88">
        <v>73</v>
      </c>
      <c r="AC27" s="88">
        <v>74</v>
      </c>
      <c r="AD27" s="88">
        <v>75</v>
      </c>
      <c r="AE27" s="88">
        <v>76</v>
      </c>
      <c r="AF27" s="88">
        <v>77</v>
      </c>
      <c r="AG27" s="88">
        <v>78</v>
      </c>
      <c r="AH27" s="88">
        <v>79</v>
      </c>
      <c r="AI27" s="88">
        <v>80</v>
      </c>
      <c r="AJ27" s="88">
        <v>81</v>
      </c>
      <c r="AK27" s="88">
        <v>82</v>
      </c>
      <c r="AL27" s="88">
        <v>83</v>
      </c>
      <c r="AM27" s="88">
        <v>84</v>
      </c>
      <c r="AN27" s="88">
        <v>85</v>
      </c>
      <c r="AO27" s="88">
        <v>86</v>
      </c>
      <c r="AP27" s="88">
        <v>87</v>
      </c>
      <c r="AQ27" s="88">
        <v>88</v>
      </c>
      <c r="AR27" s="88">
        <v>89</v>
      </c>
      <c r="AS27" s="88">
        <v>90</v>
      </c>
      <c r="AT27" s="88">
        <v>91</v>
      </c>
      <c r="AU27" s="88">
        <v>92</v>
      </c>
      <c r="AV27" s="88">
        <v>93</v>
      </c>
      <c r="AW27" s="88">
        <v>94</v>
      </c>
      <c r="AX27" s="88">
        <v>95</v>
      </c>
      <c r="AY27" s="88">
        <v>96</v>
      </c>
      <c r="AZ27" s="88">
        <v>97</v>
      </c>
      <c r="BA27" s="88">
        <v>98</v>
      </c>
      <c r="BB27" s="88">
        <v>99</v>
      </c>
      <c r="BC27" s="88">
        <v>100</v>
      </c>
      <c r="BD27" s="88">
        <v>101</v>
      </c>
      <c r="BE27" s="88">
        <v>102</v>
      </c>
      <c r="BF27" s="88">
        <v>103</v>
      </c>
      <c r="BG27" s="88">
        <v>104</v>
      </c>
      <c r="BH27" s="88">
        <v>105</v>
      </c>
      <c r="BI27" s="88">
        <v>106</v>
      </c>
      <c r="BJ27" s="88">
        <v>107</v>
      </c>
      <c r="BK27" s="88">
        <v>108</v>
      </c>
      <c r="BL27" s="88">
        <v>109</v>
      </c>
      <c r="BM27" s="88">
        <v>110</v>
      </c>
      <c r="BN27" s="88">
        <v>111</v>
      </c>
      <c r="BO27" s="89">
        <v>112</v>
      </c>
      <c r="BP27" s="243">
        <v>113</v>
      </c>
      <c r="BQ27" s="243">
        <v>114</v>
      </c>
      <c r="BR27" s="243">
        <v>115</v>
      </c>
      <c r="BS27" s="243">
        <v>116</v>
      </c>
      <c r="BT27" s="243">
        <v>117</v>
      </c>
      <c r="BU27" s="90" t="s">
        <v>18</v>
      </c>
      <c r="BV27" s="236">
        <f>MEDIAN(D42:BT42)</f>
        <v>71</v>
      </c>
      <c r="BW27" s="231" t="s">
        <v>60</v>
      </c>
    </row>
    <row r="28" spans="1:75" ht="15">
      <c r="A28" s="60" t="s">
        <v>44</v>
      </c>
      <c r="B28" s="83" t="s">
        <v>57</v>
      </c>
      <c r="C28" s="61" t="s">
        <v>18</v>
      </c>
      <c r="D28" s="68">
        <f>D4+D12+D20</f>
        <v>1</v>
      </c>
      <c r="E28" s="69">
        <f>E4+E12+E20</f>
        <v>0</v>
      </c>
      <c r="F28" s="69">
        <f t="shared" ref="F28:BN28" si="131">F4+F12+F20</f>
        <v>0</v>
      </c>
      <c r="G28" s="69">
        <f t="shared" si="131"/>
        <v>0</v>
      </c>
      <c r="H28" s="69">
        <f t="shared" si="131"/>
        <v>0</v>
      </c>
      <c r="I28" s="69">
        <f t="shared" si="131"/>
        <v>2</v>
      </c>
      <c r="J28" s="69">
        <f t="shared" si="131"/>
        <v>2</v>
      </c>
      <c r="K28" s="69">
        <f t="shared" si="131"/>
        <v>2</v>
      </c>
      <c r="L28" s="69">
        <f t="shared" si="131"/>
        <v>1</v>
      </c>
      <c r="M28" s="69">
        <f t="shared" si="131"/>
        <v>13</v>
      </c>
      <c r="N28" s="69">
        <f t="shared" si="131"/>
        <v>14</v>
      </c>
      <c r="O28" s="69">
        <f t="shared" si="131"/>
        <v>18</v>
      </c>
      <c r="P28" s="69">
        <f t="shared" si="131"/>
        <v>22</v>
      </c>
      <c r="Q28" s="69">
        <f t="shared" si="131"/>
        <v>47</v>
      </c>
      <c r="R28" s="69">
        <f t="shared" si="131"/>
        <v>57</v>
      </c>
      <c r="S28" s="69">
        <f t="shared" si="131"/>
        <v>63</v>
      </c>
      <c r="T28" s="69">
        <f t="shared" si="131"/>
        <v>85</v>
      </c>
      <c r="U28" s="69">
        <f t="shared" si="131"/>
        <v>92</v>
      </c>
      <c r="V28" s="69">
        <f t="shared" si="131"/>
        <v>90</v>
      </c>
      <c r="W28" s="69">
        <f t="shared" si="131"/>
        <v>131</v>
      </c>
      <c r="X28" s="69">
        <f t="shared" si="131"/>
        <v>99</v>
      </c>
      <c r="Y28" s="69">
        <f t="shared" si="131"/>
        <v>93</v>
      </c>
      <c r="Z28" s="69">
        <f t="shared" si="131"/>
        <v>70</v>
      </c>
      <c r="AA28" s="69">
        <f t="shared" si="131"/>
        <v>82</v>
      </c>
      <c r="AB28" s="69">
        <f t="shared" si="131"/>
        <v>52</v>
      </c>
      <c r="AC28" s="69">
        <f t="shared" si="131"/>
        <v>55</v>
      </c>
      <c r="AD28" s="69">
        <f t="shared" si="131"/>
        <v>59</v>
      </c>
      <c r="AE28" s="69">
        <f t="shared" si="131"/>
        <v>29</v>
      </c>
      <c r="AF28" s="69">
        <f t="shared" si="131"/>
        <v>19</v>
      </c>
      <c r="AG28" s="69">
        <f t="shared" si="131"/>
        <v>25</v>
      </c>
      <c r="AH28" s="69">
        <f t="shared" si="131"/>
        <v>16</v>
      </c>
      <c r="AI28" s="69">
        <f t="shared" si="131"/>
        <v>11</v>
      </c>
      <c r="AJ28" s="69">
        <f t="shared" si="131"/>
        <v>8</v>
      </c>
      <c r="AK28" s="69">
        <f t="shared" si="131"/>
        <v>4</v>
      </c>
      <c r="AL28" s="69">
        <f t="shared" si="131"/>
        <v>3</v>
      </c>
      <c r="AM28" s="69">
        <f t="shared" si="131"/>
        <v>7</v>
      </c>
      <c r="AN28" s="69">
        <f t="shared" si="131"/>
        <v>1</v>
      </c>
      <c r="AO28" s="69">
        <f t="shared" si="131"/>
        <v>3</v>
      </c>
      <c r="AP28" s="69">
        <f t="shared" si="131"/>
        <v>0</v>
      </c>
      <c r="AQ28" s="69">
        <f t="shared" si="131"/>
        <v>0</v>
      </c>
      <c r="AR28" s="69">
        <f t="shared" si="131"/>
        <v>3</v>
      </c>
      <c r="AS28" s="69">
        <f t="shared" si="131"/>
        <v>1</v>
      </c>
      <c r="AT28" s="69">
        <f t="shared" si="131"/>
        <v>0</v>
      </c>
      <c r="AU28" s="69">
        <f t="shared" si="131"/>
        <v>0</v>
      </c>
      <c r="AV28" s="69">
        <f t="shared" si="131"/>
        <v>0</v>
      </c>
      <c r="AW28" s="69">
        <f t="shared" si="131"/>
        <v>0</v>
      </c>
      <c r="AX28" s="69">
        <f t="shared" si="131"/>
        <v>0</v>
      </c>
      <c r="AY28" s="69">
        <f t="shared" si="131"/>
        <v>0</v>
      </c>
      <c r="AZ28" s="69">
        <f t="shared" si="131"/>
        <v>0</v>
      </c>
      <c r="BA28" s="69">
        <f t="shared" si="131"/>
        <v>0</v>
      </c>
      <c r="BB28" s="69">
        <f t="shared" si="131"/>
        <v>0</v>
      </c>
      <c r="BC28" s="69">
        <f t="shared" si="131"/>
        <v>0</v>
      </c>
      <c r="BD28" s="69">
        <f t="shared" si="131"/>
        <v>0</v>
      </c>
      <c r="BE28" s="69">
        <f t="shared" si="131"/>
        <v>0</v>
      </c>
      <c r="BF28" s="69">
        <f t="shared" si="131"/>
        <v>0</v>
      </c>
      <c r="BG28" s="69">
        <f t="shared" si="131"/>
        <v>0</v>
      </c>
      <c r="BH28" s="69">
        <f t="shared" si="131"/>
        <v>0</v>
      </c>
      <c r="BI28" s="69">
        <f t="shared" si="131"/>
        <v>0</v>
      </c>
      <c r="BJ28" s="69">
        <f t="shared" si="131"/>
        <v>0</v>
      </c>
      <c r="BK28" s="69">
        <f t="shared" si="131"/>
        <v>0</v>
      </c>
      <c r="BL28" s="69">
        <f t="shared" si="131"/>
        <v>0</v>
      </c>
      <c r="BM28" s="69">
        <f t="shared" si="131"/>
        <v>0</v>
      </c>
      <c r="BN28" s="69">
        <f t="shared" si="131"/>
        <v>0</v>
      </c>
      <c r="BO28" s="69">
        <f t="shared" ref="BO28:BS28" si="132">BO4+BO12+BO20</f>
        <v>0</v>
      </c>
      <c r="BP28" s="69">
        <f t="shared" si="132"/>
        <v>0</v>
      </c>
      <c r="BQ28" s="69">
        <f t="shared" si="132"/>
        <v>0</v>
      </c>
      <c r="BR28" s="69">
        <f t="shared" si="132"/>
        <v>0</v>
      </c>
      <c r="BS28" s="69">
        <f t="shared" si="132"/>
        <v>0</v>
      </c>
      <c r="BT28" s="252">
        <f t="shared" ref="BT28" si="133">BT4+BT12+BT20</f>
        <v>0</v>
      </c>
      <c r="BU28" s="100">
        <f t="shared" ref="BU28:BU33" si="134">SUM(D28:BT28)</f>
        <v>1280</v>
      </c>
      <c r="BV28" s="235"/>
      <c r="BW28" s="236">
        <f>BU35/BU28</f>
        <v>68.9765625</v>
      </c>
    </row>
    <row r="29" spans="1:75">
      <c r="A29" s="62" t="s">
        <v>44</v>
      </c>
      <c r="B29" s="63" t="s">
        <v>57</v>
      </c>
      <c r="C29" s="64" t="s">
        <v>32</v>
      </c>
      <c r="D29" s="70">
        <f t="shared" ref="D29:AI29" si="135">D5+D13+D21</f>
        <v>0</v>
      </c>
      <c r="E29" s="71">
        <f t="shared" si="135"/>
        <v>0</v>
      </c>
      <c r="F29" s="71">
        <f t="shared" si="135"/>
        <v>0</v>
      </c>
      <c r="G29" s="71">
        <f t="shared" si="135"/>
        <v>0</v>
      </c>
      <c r="H29" s="71">
        <f t="shared" si="135"/>
        <v>0</v>
      </c>
      <c r="I29" s="71">
        <f t="shared" si="135"/>
        <v>2</v>
      </c>
      <c r="J29" s="71">
        <f t="shared" si="135"/>
        <v>2</v>
      </c>
      <c r="K29" s="71">
        <f t="shared" si="135"/>
        <v>2</v>
      </c>
      <c r="L29" s="71">
        <f t="shared" si="135"/>
        <v>0</v>
      </c>
      <c r="M29" s="71">
        <f t="shared" si="135"/>
        <v>3</v>
      </c>
      <c r="N29" s="71">
        <f t="shared" si="135"/>
        <v>10</v>
      </c>
      <c r="O29" s="71">
        <f t="shared" si="135"/>
        <v>13</v>
      </c>
      <c r="P29" s="71">
        <f t="shared" si="135"/>
        <v>15</v>
      </c>
      <c r="Q29" s="71">
        <f t="shared" si="135"/>
        <v>25</v>
      </c>
      <c r="R29" s="71">
        <f t="shared" si="135"/>
        <v>36</v>
      </c>
      <c r="S29" s="71">
        <f t="shared" si="135"/>
        <v>40</v>
      </c>
      <c r="T29" s="71">
        <f t="shared" si="135"/>
        <v>56</v>
      </c>
      <c r="U29" s="71">
        <f t="shared" si="135"/>
        <v>45</v>
      </c>
      <c r="V29" s="71">
        <f t="shared" si="135"/>
        <v>44</v>
      </c>
      <c r="W29" s="71">
        <f t="shared" si="135"/>
        <v>69</v>
      </c>
      <c r="X29" s="71">
        <f t="shared" si="135"/>
        <v>51</v>
      </c>
      <c r="Y29" s="71">
        <f t="shared" si="135"/>
        <v>51</v>
      </c>
      <c r="Z29" s="71">
        <f t="shared" si="135"/>
        <v>40</v>
      </c>
      <c r="AA29" s="71">
        <f t="shared" si="135"/>
        <v>40</v>
      </c>
      <c r="AB29" s="71">
        <f t="shared" si="135"/>
        <v>24</v>
      </c>
      <c r="AC29" s="71">
        <f t="shared" si="135"/>
        <v>31</v>
      </c>
      <c r="AD29" s="71">
        <f t="shared" si="135"/>
        <v>12</v>
      </c>
      <c r="AE29" s="71">
        <f t="shared" si="135"/>
        <v>10</v>
      </c>
      <c r="AF29" s="71">
        <f t="shared" si="135"/>
        <v>10</v>
      </c>
      <c r="AG29" s="71">
        <f t="shared" si="135"/>
        <v>10</v>
      </c>
      <c r="AH29" s="71">
        <f t="shared" si="135"/>
        <v>6</v>
      </c>
      <c r="AI29" s="71">
        <f t="shared" si="135"/>
        <v>4</v>
      </c>
      <c r="AJ29" s="71">
        <f t="shared" ref="AJ29:BN29" si="136">AJ5+AJ13+AJ21</f>
        <v>2</v>
      </c>
      <c r="AK29" s="71">
        <f t="shared" si="136"/>
        <v>0</v>
      </c>
      <c r="AL29" s="71">
        <f t="shared" si="136"/>
        <v>2</v>
      </c>
      <c r="AM29" s="71">
        <f t="shared" si="136"/>
        <v>7</v>
      </c>
      <c r="AN29" s="71">
        <f t="shared" si="136"/>
        <v>1</v>
      </c>
      <c r="AO29" s="71">
        <f t="shared" si="136"/>
        <v>2</v>
      </c>
      <c r="AP29" s="71">
        <f t="shared" si="136"/>
        <v>0</v>
      </c>
      <c r="AQ29" s="71">
        <f t="shared" si="136"/>
        <v>0</v>
      </c>
      <c r="AR29" s="71">
        <f t="shared" si="136"/>
        <v>0</v>
      </c>
      <c r="AS29" s="71">
        <f t="shared" si="136"/>
        <v>1</v>
      </c>
      <c r="AT29" s="71">
        <f t="shared" si="136"/>
        <v>0</v>
      </c>
      <c r="AU29" s="71">
        <f t="shared" si="136"/>
        <v>0</v>
      </c>
      <c r="AV29" s="71">
        <f t="shared" si="136"/>
        <v>0</v>
      </c>
      <c r="AW29" s="71">
        <f t="shared" si="136"/>
        <v>0</v>
      </c>
      <c r="AX29" s="71">
        <f t="shared" si="136"/>
        <v>0</v>
      </c>
      <c r="AY29" s="71">
        <f t="shared" si="136"/>
        <v>0</v>
      </c>
      <c r="AZ29" s="71">
        <f t="shared" si="136"/>
        <v>0</v>
      </c>
      <c r="BA29" s="71">
        <f t="shared" si="136"/>
        <v>0</v>
      </c>
      <c r="BB29" s="71">
        <f t="shared" si="136"/>
        <v>0</v>
      </c>
      <c r="BC29" s="71">
        <f t="shared" si="136"/>
        <v>0</v>
      </c>
      <c r="BD29" s="71">
        <f t="shared" si="136"/>
        <v>0</v>
      </c>
      <c r="BE29" s="71">
        <f t="shared" si="136"/>
        <v>0</v>
      </c>
      <c r="BF29" s="71">
        <f t="shared" si="136"/>
        <v>0</v>
      </c>
      <c r="BG29" s="71">
        <f t="shared" si="136"/>
        <v>0</v>
      </c>
      <c r="BH29" s="71">
        <f t="shared" si="136"/>
        <v>0</v>
      </c>
      <c r="BI29" s="71">
        <f t="shared" si="136"/>
        <v>0</v>
      </c>
      <c r="BJ29" s="71">
        <f t="shared" si="136"/>
        <v>0</v>
      </c>
      <c r="BK29" s="71">
        <f t="shared" si="136"/>
        <v>0</v>
      </c>
      <c r="BL29" s="71">
        <f t="shared" si="136"/>
        <v>0</v>
      </c>
      <c r="BM29" s="71">
        <f t="shared" si="136"/>
        <v>0</v>
      </c>
      <c r="BN29" s="71">
        <f t="shared" si="136"/>
        <v>0</v>
      </c>
      <c r="BO29" s="71">
        <f t="shared" ref="BO29:BS29" si="137">BO5+BO13+BO21</f>
        <v>0</v>
      </c>
      <c r="BP29" s="71">
        <f t="shared" si="137"/>
        <v>0</v>
      </c>
      <c r="BQ29" s="71">
        <f t="shared" si="137"/>
        <v>0</v>
      </c>
      <c r="BR29" s="71">
        <f t="shared" si="137"/>
        <v>0</v>
      </c>
      <c r="BS29" s="71">
        <f t="shared" si="137"/>
        <v>0</v>
      </c>
      <c r="BT29" s="253">
        <f t="shared" ref="BT29" si="138">BT5+BT13+BT21</f>
        <v>0</v>
      </c>
      <c r="BU29" s="101">
        <f t="shared" si="134"/>
        <v>666</v>
      </c>
      <c r="BV29" s="235"/>
      <c r="BW29" s="237">
        <f>BU36/BU29</f>
        <v>73.397897897897892</v>
      </c>
    </row>
    <row r="30" spans="1:75">
      <c r="A30" s="62" t="s">
        <v>44</v>
      </c>
      <c r="B30" s="63" t="s">
        <v>57</v>
      </c>
      <c r="C30" s="64" t="s">
        <v>33</v>
      </c>
      <c r="D30" s="70">
        <f t="shared" ref="D30:AI30" si="139">D6+D14+D22</f>
        <v>0</v>
      </c>
      <c r="E30" s="71">
        <f t="shared" si="139"/>
        <v>0</v>
      </c>
      <c r="F30" s="71">
        <f t="shared" si="139"/>
        <v>0</v>
      </c>
      <c r="G30" s="71">
        <f t="shared" si="139"/>
        <v>0</v>
      </c>
      <c r="H30" s="71">
        <f t="shared" si="139"/>
        <v>0</v>
      </c>
      <c r="I30" s="71">
        <f t="shared" si="139"/>
        <v>0</v>
      </c>
      <c r="J30" s="71">
        <f t="shared" si="139"/>
        <v>0</v>
      </c>
      <c r="K30" s="71">
        <f t="shared" si="139"/>
        <v>0</v>
      </c>
      <c r="L30" s="71">
        <f t="shared" si="139"/>
        <v>0</v>
      </c>
      <c r="M30" s="71">
        <f t="shared" si="139"/>
        <v>1</v>
      </c>
      <c r="N30" s="71">
        <f t="shared" si="139"/>
        <v>1</v>
      </c>
      <c r="O30" s="71">
        <f t="shared" si="139"/>
        <v>0</v>
      </c>
      <c r="P30" s="71">
        <f t="shared" si="139"/>
        <v>1</v>
      </c>
      <c r="Q30" s="71">
        <f t="shared" si="139"/>
        <v>4</v>
      </c>
      <c r="R30" s="71">
        <f t="shared" si="139"/>
        <v>9</v>
      </c>
      <c r="S30" s="71">
        <f t="shared" si="139"/>
        <v>11</v>
      </c>
      <c r="T30" s="71">
        <f t="shared" si="139"/>
        <v>6</v>
      </c>
      <c r="U30" s="71">
        <f t="shared" si="139"/>
        <v>15</v>
      </c>
      <c r="V30" s="71">
        <f t="shared" si="139"/>
        <v>18</v>
      </c>
      <c r="W30" s="71">
        <f t="shared" si="139"/>
        <v>21</v>
      </c>
      <c r="X30" s="71">
        <f t="shared" si="139"/>
        <v>16</v>
      </c>
      <c r="Y30" s="71">
        <f t="shared" si="139"/>
        <v>15</v>
      </c>
      <c r="Z30" s="71">
        <f t="shared" si="139"/>
        <v>12</v>
      </c>
      <c r="AA30" s="71">
        <f t="shared" si="139"/>
        <v>19</v>
      </c>
      <c r="AB30" s="71">
        <f t="shared" si="139"/>
        <v>4</v>
      </c>
      <c r="AC30" s="71">
        <f t="shared" si="139"/>
        <v>6</v>
      </c>
      <c r="AD30" s="71">
        <f t="shared" si="139"/>
        <v>5</v>
      </c>
      <c r="AE30" s="71">
        <f t="shared" si="139"/>
        <v>3</v>
      </c>
      <c r="AF30" s="71">
        <f t="shared" si="139"/>
        <v>2</v>
      </c>
      <c r="AG30" s="71">
        <f t="shared" si="139"/>
        <v>4</v>
      </c>
      <c r="AH30" s="71">
        <f t="shared" si="139"/>
        <v>3</v>
      </c>
      <c r="AI30" s="71">
        <f t="shared" si="139"/>
        <v>4</v>
      </c>
      <c r="AJ30" s="71">
        <f t="shared" ref="AJ30:BN30" si="140">AJ6+AJ14+AJ22</f>
        <v>2</v>
      </c>
      <c r="AK30" s="71">
        <f t="shared" si="140"/>
        <v>1</v>
      </c>
      <c r="AL30" s="71">
        <f t="shared" si="140"/>
        <v>1</v>
      </c>
      <c r="AM30" s="71">
        <f t="shared" si="140"/>
        <v>0</v>
      </c>
      <c r="AN30" s="71">
        <f t="shared" si="140"/>
        <v>0</v>
      </c>
      <c r="AO30" s="71">
        <f t="shared" si="140"/>
        <v>1</v>
      </c>
      <c r="AP30" s="71">
        <f t="shared" si="140"/>
        <v>0</v>
      </c>
      <c r="AQ30" s="71">
        <f t="shared" si="140"/>
        <v>0</v>
      </c>
      <c r="AR30" s="71">
        <f t="shared" si="140"/>
        <v>1</v>
      </c>
      <c r="AS30" s="71">
        <f t="shared" si="140"/>
        <v>0</v>
      </c>
      <c r="AT30" s="71">
        <f t="shared" si="140"/>
        <v>0</v>
      </c>
      <c r="AU30" s="71">
        <f t="shared" si="140"/>
        <v>0</v>
      </c>
      <c r="AV30" s="71">
        <f t="shared" si="140"/>
        <v>0</v>
      </c>
      <c r="AW30" s="71">
        <f t="shared" si="140"/>
        <v>0</v>
      </c>
      <c r="AX30" s="71">
        <f t="shared" si="140"/>
        <v>0</v>
      </c>
      <c r="AY30" s="71">
        <f t="shared" si="140"/>
        <v>0</v>
      </c>
      <c r="AZ30" s="71">
        <f t="shared" si="140"/>
        <v>0</v>
      </c>
      <c r="BA30" s="71">
        <f t="shared" si="140"/>
        <v>0</v>
      </c>
      <c r="BB30" s="71">
        <f t="shared" si="140"/>
        <v>0</v>
      </c>
      <c r="BC30" s="71">
        <f t="shared" si="140"/>
        <v>0</v>
      </c>
      <c r="BD30" s="71">
        <f t="shared" si="140"/>
        <v>0</v>
      </c>
      <c r="BE30" s="71">
        <f t="shared" si="140"/>
        <v>0</v>
      </c>
      <c r="BF30" s="71">
        <f t="shared" si="140"/>
        <v>0</v>
      </c>
      <c r="BG30" s="71">
        <f t="shared" si="140"/>
        <v>0</v>
      </c>
      <c r="BH30" s="71">
        <f t="shared" si="140"/>
        <v>0</v>
      </c>
      <c r="BI30" s="71">
        <f t="shared" si="140"/>
        <v>0</v>
      </c>
      <c r="BJ30" s="71">
        <f t="shared" si="140"/>
        <v>0</v>
      </c>
      <c r="BK30" s="71">
        <f t="shared" si="140"/>
        <v>0</v>
      </c>
      <c r="BL30" s="71">
        <f t="shared" si="140"/>
        <v>0</v>
      </c>
      <c r="BM30" s="71">
        <f t="shared" si="140"/>
        <v>0</v>
      </c>
      <c r="BN30" s="71">
        <f t="shared" si="140"/>
        <v>0</v>
      </c>
      <c r="BO30" s="71">
        <f t="shared" ref="BO30:BS30" si="141">BO6+BO14+BO22</f>
        <v>0</v>
      </c>
      <c r="BP30" s="71">
        <f t="shared" si="141"/>
        <v>0</v>
      </c>
      <c r="BQ30" s="71">
        <f t="shared" si="141"/>
        <v>0</v>
      </c>
      <c r="BR30" s="71">
        <f t="shared" si="141"/>
        <v>0</v>
      </c>
      <c r="BS30" s="71">
        <f t="shared" si="141"/>
        <v>0</v>
      </c>
      <c r="BT30" s="253">
        <f t="shared" ref="BT30" si="142">BT6+BT14+BT22</f>
        <v>0</v>
      </c>
      <c r="BU30" s="101">
        <f t="shared" si="134"/>
        <v>186</v>
      </c>
      <c r="BV30" s="235"/>
      <c r="BW30" s="237">
        <f t="shared" ref="BW30:BW32" si="143">BU37/BU30</f>
        <v>76.666666666666671</v>
      </c>
    </row>
    <row r="31" spans="1:75">
      <c r="A31" s="62" t="s">
        <v>44</v>
      </c>
      <c r="B31" s="63" t="s">
        <v>57</v>
      </c>
      <c r="C31" s="64" t="s">
        <v>34</v>
      </c>
      <c r="D31" s="70">
        <f t="shared" ref="D31:AI31" si="144">D7+D15+D23</f>
        <v>0</v>
      </c>
      <c r="E31" s="71">
        <f t="shared" si="144"/>
        <v>0</v>
      </c>
      <c r="F31" s="71">
        <f t="shared" si="144"/>
        <v>0</v>
      </c>
      <c r="G31" s="71">
        <f t="shared" si="144"/>
        <v>0</v>
      </c>
      <c r="H31" s="71">
        <f t="shared" si="144"/>
        <v>0</v>
      </c>
      <c r="I31" s="71">
        <f t="shared" si="144"/>
        <v>0</v>
      </c>
      <c r="J31" s="71">
        <f t="shared" si="144"/>
        <v>0</v>
      </c>
      <c r="K31" s="71">
        <f t="shared" si="144"/>
        <v>0</v>
      </c>
      <c r="L31" s="71">
        <f t="shared" si="144"/>
        <v>0</v>
      </c>
      <c r="M31" s="71">
        <f t="shared" si="144"/>
        <v>1</v>
      </c>
      <c r="N31" s="71">
        <f t="shared" si="144"/>
        <v>1</v>
      </c>
      <c r="O31" s="71">
        <f t="shared" si="144"/>
        <v>0</v>
      </c>
      <c r="P31" s="71">
        <f t="shared" si="144"/>
        <v>0</v>
      </c>
      <c r="Q31" s="71">
        <f t="shared" si="144"/>
        <v>3</v>
      </c>
      <c r="R31" s="71">
        <f t="shared" si="144"/>
        <v>3</v>
      </c>
      <c r="S31" s="71">
        <f t="shared" si="144"/>
        <v>2</v>
      </c>
      <c r="T31" s="71">
        <f t="shared" si="144"/>
        <v>8</v>
      </c>
      <c r="U31" s="71">
        <f t="shared" si="144"/>
        <v>11</v>
      </c>
      <c r="V31" s="71">
        <f t="shared" si="144"/>
        <v>12</v>
      </c>
      <c r="W31" s="71">
        <f t="shared" si="144"/>
        <v>16</v>
      </c>
      <c r="X31" s="71">
        <f t="shared" si="144"/>
        <v>8</v>
      </c>
      <c r="Y31" s="71">
        <f t="shared" si="144"/>
        <v>8</v>
      </c>
      <c r="Z31" s="71">
        <f t="shared" si="144"/>
        <v>11</v>
      </c>
      <c r="AA31" s="71">
        <f t="shared" si="144"/>
        <v>12</v>
      </c>
      <c r="AB31" s="71">
        <f t="shared" si="144"/>
        <v>12</v>
      </c>
      <c r="AC31" s="71">
        <f t="shared" si="144"/>
        <v>7</v>
      </c>
      <c r="AD31" s="71">
        <f t="shared" si="144"/>
        <v>14</v>
      </c>
      <c r="AE31" s="71">
        <f t="shared" si="144"/>
        <v>5</v>
      </c>
      <c r="AF31" s="71">
        <f t="shared" si="144"/>
        <v>3</v>
      </c>
      <c r="AG31" s="71">
        <f t="shared" si="144"/>
        <v>1</v>
      </c>
      <c r="AH31" s="71">
        <f t="shared" si="144"/>
        <v>1</v>
      </c>
      <c r="AI31" s="71">
        <f t="shared" si="144"/>
        <v>0</v>
      </c>
      <c r="AJ31" s="71">
        <f t="shared" ref="AJ31:BN31" si="145">AJ7+AJ15+AJ23</f>
        <v>3</v>
      </c>
      <c r="AK31" s="71">
        <f t="shared" si="145"/>
        <v>1</v>
      </c>
      <c r="AL31" s="71">
        <f t="shared" si="145"/>
        <v>0</v>
      </c>
      <c r="AM31" s="71">
        <f t="shared" si="145"/>
        <v>0</v>
      </c>
      <c r="AN31" s="71">
        <f t="shared" si="145"/>
        <v>0</v>
      </c>
      <c r="AO31" s="71">
        <f t="shared" si="145"/>
        <v>0</v>
      </c>
      <c r="AP31" s="71">
        <f t="shared" si="145"/>
        <v>0</v>
      </c>
      <c r="AQ31" s="71">
        <f t="shared" si="145"/>
        <v>0</v>
      </c>
      <c r="AR31" s="71">
        <f t="shared" si="145"/>
        <v>1</v>
      </c>
      <c r="AS31" s="71">
        <f t="shared" si="145"/>
        <v>0</v>
      </c>
      <c r="AT31" s="71">
        <f t="shared" si="145"/>
        <v>0</v>
      </c>
      <c r="AU31" s="71">
        <f t="shared" si="145"/>
        <v>0</v>
      </c>
      <c r="AV31" s="71">
        <f t="shared" si="145"/>
        <v>0</v>
      </c>
      <c r="AW31" s="71">
        <f t="shared" si="145"/>
        <v>0</v>
      </c>
      <c r="AX31" s="71">
        <f t="shared" si="145"/>
        <v>0</v>
      </c>
      <c r="AY31" s="71">
        <f t="shared" si="145"/>
        <v>0</v>
      </c>
      <c r="AZ31" s="71">
        <f t="shared" si="145"/>
        <v>0</v>
      </c>
      <c r="BA31" s="71">
        <f t="shared" si="145"/>
        <v>0</v>
      </c>
      <c r="BB31" s="71">
        <f t="shared" si="145"/>
        <v>0</v>
      </c>
      <c r="BC31" s="71">
        <f t="shared" si="145"/>
        <v>0</v>
      </c>
      <c r="BD31" s="71">
        <f t="shared" si="145"/>
        <v>0</v>
      </c>
      <c r="BE31" s="71">
        <f t="shared" si="145"/>
        <v>0</v>
      </c>
      <c r="BF31" s="71">
        <f t="shared" si="145"/>
        <v>0</v>
      </c>
      <c r="BG31" s="71">
        <f t="shared" si="145"/>
        <v>0</v>
      </c>
      <c r="BH31" s="71">
        <f t="shared" si="145"/>
        <v>0</v>
      </c>
      <c r="BI31" s="71">
        <f t="shared" si="145"/>
        <v>0</v>
      </c>
      <c r="BJ31" s="71">
        <f t="shared" si="145"/>
        <v>0</v>
      </c>
      <c r="BK31" s="71">
        <f t="shared" si="145"/>
        <v>0</v>
      </c>
      <c r="BL31" s="71">
        <f t="shared" si="145"/>
        <v>0</v>
      </c>
      <c r="BM31" s="71">
        <f t="shared" si="145"/>
        <v>0</v>
      </c>
      <c r="BN31" s="71">
        <f t="shared" si="145"/>
        <v>0</v>
      </c>
      <c r="BO31" s="71">
        <f t="shared" ref="BO31:BS31" si="146">BO7+BO15+BO23</f>
        <v>0</v>
      </c>
      <c r="BP31" s="71">
        <f t="shared" si="146"/>
        <v>0</v>
      </c>
      <c r="BQ31" s="71">
        <f t="shared" si="146"/>
        <v>0</v>
      </c>
      <c r="BR31" s="71">
        <f t="shared" si="146"/>
        <v>0</v>
      </c>
      <c r="BS31" s="71">
        <f t="shared" si="146"/>
        <v>0</v>
      </c>
      <c r="BT31" s="253">
        <f t="shared" ref="BT31" si="147">BT7+BT15+BT23</f>
        <v>0</v>
      </c>
      <c r="BU31" s="101">
        <f t="shared" si="134"/>
        <v>144</v>
      </c>
      <c r="BV31" s="235"/>
      <c r="BW31" s="237">
        <f t="shared" si="143"/>
        <v>74.527777777777771</v>
      </c>
    </row>
    <row r="32" spans="1:75">
      <c r="A32" s="62" t="s">
        <v>44</v>
      </c>
      <c r="B32" s="63" t="s">
        <v>57</v>
      </c>
      <c r="C32" s="64" t="s">
        <v>36</v>
      </c>
      <c r="D32" s="70">
        <f t="shared" ref="D32:AI32" si="148">D8+D16+D24</f>
        <v>1</v>
      </c>
      <c r="E32" s="71">
        <f t="shared" si="148"/>
        <v>0</v>
      </c>
      <c r="F32" s="71">
        <f t="shared" si="148"/>
        <v>0</v>
      </c>
      <c r="G32" s="71">
        <f t="shared" si="148"/>
        <v>0</v>
      </c>
      <c r="H32" s="71">
        <f t="shared" si="148"/>
        <v>0</v>
      </c>
      <c r="I32" s="71">
        <f t="shared" si="148"/>
        <v>0</v>
      </c>
      <c r="J32" s="71">
        <f t="shared" si="148"/>
        <v>0</v>
      </c>
      <c r="K32" s="71">
        <f t="shared" si="148"/>
        <v>0</v>
      </c>
      <c r="L32" s="71">
        <f t="shared" si="148"/>
        <v>0</v>
      </c>
      <c r="M32" s="71">
        <f t="shared" si="148"/>
        <v>8</v>
      </c>
      <c r="N32" s="71">
        <f t="shared" si="148"/>
        <v>0</v>
      </c>
      <c r="O32" s="71">
        <f t="shared" si="148"/>
        <v>5</v>
      </c>
      <c r="P32" s="71">
        <f t="shared" si="148"/>
        <v>5</v>
      </c>
      <c r="Q32" s="71">
        <f t="shared" si="148"/>
        <v>12</v>
      </c>
      <c r="R32" s="71">
        <f t="shared" si="148"/>
        <v>7</v>
      </c>
      <c r="S32" s="71">
        <f t="shared" si="148"/>
        <v>8</v>
      </c>
      <c r="T32" s="71">
        <f t="shared" si="148"/>
        <v>11</v>
      </c>
      <c r="U32" s="71">
        <f t="shared" si="148"/>
        <v>16</v>
      </c>
      <c r="V32" s="71">
        <f t="shared" si="148"/>
        <v>11</v>
      </c>
      <c r="W32" s="71">
        <f t="shared" si="148"/>
        <v>22</v>
      </c>
      <c r="X32" s="71">
        <f t="shared" si="148"/>
        <v>20</v>
      </c>
      <c r="Y32" s="71">
        <f t="shared" si="148"/>
        <v>13</v>
      </c>
      <c r="Z32" s="71">
        <f t="shared" si="148"/>
        <v>6</v>
      </c>
      <c r="AA32" s="71">
        <f t="shared" si="148"/>
        <v>9</v>
      </c>
      <c r="AB32" s="71">
        <f t="shared" si="148"/>
        <v>11</v>
      </c>
      <c r="AC32" s="71">
        <f t="shared" si="148"/>
        <v>10</v>
      </c>
      <c r="AD32" s="71">
        <f t="shared" si="148"/>
        <v>23</v>
      </c>
      <c r="AE32" s="71">
        <f t="shared" si="148"/>
        <v>8</v>
      </c>
      <c r="AF32" s="71">
        <f t="shared" si="148"/>
        <v>3</v>
      </c>
      <c r="AG32" s="71">
        <f t="shared" si="148"/>
        <v>9</v>
      </c>
      <c r="AH32" s="71">
        <f t="shared" si="148"/>
        <v>4</v>
      </c>
      <c r="AI32" s="71">
        <f t="shared" si="148"/>
        <v>3</v>
      </c>
      <c r="AJ32" s="71">
        <f t="shared" ref="AJ32:BN32" si="149">AJ8+AJ16+AJ24</f>
        <v>1</v>
      </c>
      <c r="AK32" s="71">
        <f t="shared" si="149"/>
        <v>2</v>
      </c>
      <c r="AL32" s="71">
        <f t="shared" si="149"/>
        <v>0</v>
      </c>
      <c r="AM32" s="71">
        <f t="shared" si="149"/>
        <v>0</v>
      </c>
      <c r="AN32" s="71">
        <f t="shared" si="149"/>
        <v>0</v>
      </c>
      <c r="AO32" s="71">
        <f t="shared" si="149"/>
        <v>0</v>
      </c>
      <c r="AP32" s="71">
        <f t="shared" si="149"/>
        <v>0</v>
      </c>
      <c r="AQ32" s="71">
        <f t="shared" si="149"/>
        <v>0</v>
      </c>
      <c r="AR32" s="71">
        <f t="shared" si="149"/>
        <v>0</v>
      </c>
      <c r="AS32" s="71">
        <f t="shared" si="149"/>
        <v>0</v>
      </c>
      <c r="AT32" s="71">
        <f t="shared" si="149"/>
        <v>0</v>
      </c>
      <c r="AU32" s="71">
        <f t="shared" si="149"/>
        <v>0</v>
      </c>
      <c r="AV32" s="71">
        <f t="shared" si="149"/>
        <v>0</v>
      </c>
      <c r="AW32" s="71">
        <f t="shared" si="149"/>
        <v>0</v>
      </c>
      <c r="AX32" s="71">
        <f t="shared" si="149"/>
        <v>0</v>
      </c>
      <c r="AY32" s="71">
        <f t="shared" si="149"/>
        <v>0</v>
      </c>
      <c r="AZ32" s="71">
        <f t="shared" si="149"/>
        <v>0</v>
      </c>
      <c r="BA32" s="71">
        <f t="shared" si="149"/>
        <v>0</v>
      </c>
      <c r="BB32" s="71">
        <f t="shared" si="149"/>
        <v>0</v>
      </c>
      <c r="BC32" s="71">
        <f t="shared" si="149"/>
        <v>0</v>
      </c>
      <c r="BD32" s="71">
        <f t="shared" si="149"/>
        <v>0</v>
      </c>
      <c r="BE32" s="71">
        <f t="shared" si="149"/>
        <v>0</v>
      </c>
      <c r="BF32" s="71">
        <f t="shared" si="149"/>
        <v>0</v>
      </c>
      <c r="BG32" s="71">
        <f t="shared" si="149"/>
        <v>0</v>
      </c>
      <c r="BH32" s="71">
        <f t="shared" si="149"/>
        <v>0</v>
      </c>
      <c r="BI32" s="71">
        <f t="shared" si="149"/>
        <v>0</v>
      </c>
      <c r="BJ32" s="71">
        <f t="shared" si="149"/>
        <v>0</v>
      </c>
      <c r="BK32" s="71">
        <f t="shared" si="149"/>
        <v>0</v>
      </c>
      <c r="BL32" s="71">
        <f t="shared" si="149"/>
        <v>0</v>
      </c>
      <c r="BM32" s="71">
        <f t="shared" si="149"/>
        <v>0</v>
      </c>
      <c r="BN32" s="71">
        <f t="shared" si="149"/>
        <v>0</v>
      </c>
      <c r="BO32" s="71">
        <f t="shared" ref="BO32:BS32" si="150">BO8+BO16+BO24</f>
        <v>0</v>
      </c>
      <c r="BP32" s="71">
        <f t="shared" si="150"/>
        <v>0</v>
      </c>
      <c r="BQ32" s="71">
        <f t="shared" si="150"/>
        <v>0</v>
      </c>
      <c r="BR32" s="71">
        <f t="shared" si="150"/>
        <v>0</v>
      </c>
      <c r="BS32" s="71">
        <f t="shared" si="150"/>
        <v>0</v>
      </c>
      <c r="BT32" s="253">
        <f t="shared" ref="BT32" si="151">BT8+BT16+BT24</f>
        <v>0</v>
      </c>
      <c r="BU32" s="101">
        <f t="shared" si="134"/>
        <v>228</v>
      </c>
      <c r="BV32" s="235"/>
      <c r="BW32" s="237">
        <f t="shared" si="143"/>
        <v>68</v>
      </c>
    </row>
    <row r="33" spans="1:75" ht="15" thickBot="1">
      <c r="A33" s="65" t="s">
        <v>44</v>
      </c>
      <c r="B33" s="66" t="s">
        <v>57</v>
      </c>
      <c r="C33" s="67" t="s">
        <v>37</v>
      </c>
      <c r="D33" s="73">
        <f t="shared" ref="D33:AI33" si="152">D9+D17+D25</f>
        <v>0</v>
      </c>
      <c r="E33" s="74">
        <f t="shared" si="152"/>
        <v>0</v>
      </c>
      <c r="F33" s="74">
        <f t="shared" si="152"/>
        <v>0</v>
      </c>
      <c r="G33" s="74">
        <f t="shared" si="152"/>
        <v>0</v>
      </c>
      <c r="H33" s="74">
        <f t="shared" si="152"/>
        <v>0</v>
      </c>
      <c r="I33" s="74">
        <f t="shared" si="152"/>
        <v>0</v>
      </c>
      <c r="J33" s="74">
        <f t="shared" si="152"/>
        <v>0</v>
      </c>
      <c r="K33" s="74">
        <f t="shared" si="152"/>
        <v>0</v>
      </c>
      <c r="L33" s="74">
        <f t="shared" si="152"/>
        <v>1</v>
      </c>
      <c r="M33" s="74">
        <f t="shared" si="152"/>
        <v>0</v>
      </c>
      <c r="N33" s="74">
        <f t="shared" si="152"/>
        <v>2</v>
      </c>
      <c r="O33" s="74">
        <f t="shared" si="152"/>
        <v>0</v>
      </c>
      <c r="P33" s="74">
        <f t="shared" si="152"/>
        <v>1</v>
      </c>
      <c r="Q33" s="74">
        <f t="shared" si="152"/>
        <v>3</v>
      </c>
      <c r="R33" s="74">
        <f t="shared" si="152"/>
        <v>2</v>
      </c>
      <c r="S33" s="74">
        <f t="shared" si="152"/>
        <v>2</v>
      </c>
      <c r="T33" s="74">
        <f t="shared" si="152"/>
        <v>4</v>
      </c>
      <c r="U33" s="74">
        <f t="shared" si="152"/>
        <v>5</v>
      </c>
      <c r="V33" s="74">
        <f t="shared" si="152"/>
        <v>5</v>
      </c>
      <c r="W33" s="74">
        <f t="shared" si="152"/>
        <v>3</v>
      </c>
      <c r="X33" s="74">
        <f t="shared" si="152"/>
        <v>4</v>
      </c>
      <c r="Y33" s="74">
        <f t="shared" si="152"/>
        <v>6</v>
      </c>
      <c r="Z33" s="74">
        <f t="shared" si="152"/>
        <v>1</v>
      </c>
      <c r="AA33" s="74">
        <f t="shared" si="152"/>
        <v>2</v>
      </c>
      <c r="AB33" s="74">
        <f t="shared" si="152"/>
        <v>1</v>
      </c>
      <c r="AC33" s="74">
        <f t="shared" si="152"/>
        <v>1</v>
      </c>
      <c r="AD33" s="74">
        <f t="shared" si="152"/>
        <v>5</v>
      </c>
      <c r="AE33" s="74">
        <f t="shared" si="152"/>
        <v>3</v>
      </c>
      <c r="AF33" s="74">
        <f t="shared" si="152"/>
        <v>1</v>
      </c>
      <c r="AG33" s="74">
        <f t="shared" si="152"/>
        <v>1</v>
      </c>
      <c r="AH33" s="74">
        <f t="shared" si="152"/>
        <v>2</v>
      </c>
      <c r="AI33" s="74">
        <f t="shared" si="152"/>
        <v>0</v>
      </c>
      <c r="AJ33" s="74">
        <f t="shared" ref="AJ33:BN33" si="153">AJ9+AJ17+AJ25</f>
        <v>0</v>
      </c>
      <c r="AK33" s="74">
        <f t="shared" si="153"/>
        <v>0</v>
      </c>
      <c r="AL33" s="74">
        <f t="shared" si="153"/>
        <v>0</v>
      </c>
      <c r="AM33" s="74">
        <f t="shared" si="153"/>
        <v>0</v>
      </c>
      <c r="AN33" s="74">
        <f t="shared" si="153"/>
        <v>0</v>
      </c>
      <c r="AO33" s="74">
        <f t="shared" si="153"/>
        <v>0</v>
      </c>
      <c r="AP33" s="74">
        <f t="shared" si="153"/>
        <v>0</v>
      </c>
      <c r="AQ33" s="74">
        <f t="shared" si="153"/>
        <v>0</v>
      </c>
      <c r="AR33" s="74">
        <f t="shared" si="153"/>
        <v>1</v>
      </c>
      <c r="AS33" s="74">
        <f t="shared" si="153"/>
        <v>0</v>
      </c>
      <c r="AT33" s="74">
        <f t="shared" si="153"/>
        <v>0</v>
      </c>
      <c r="AU33" s="74">
        <f t="shared" si="153"/>
        <v>0</v>
      </c>
      <c r="AV33" s="74">
        <f t="shared" si="153"/>
        <v>0</v>
      </c>
      <c r="AW33" s="74">
        <f t="shared" si="153"/>
        <v>0</v>
      </c>
      <c r="AX33" s="74">
        <f t="shared" si="153"/>
        <v>0</v>
      </c>
      <c r="AY33" s="74">
        <f t="shared" si="153"/>
        <v>0</v>
      </c>
      <c r="AZ33" s="74">
        <f t="shared" si="153"/>
        <v>0</v>
      </c>
      <c r="BA33" s="74">
        <f t="shared" si="153"/>
        <v>0</v>
      </c>
      <c r="BB33" s="74">
        <f t="shared" si="153"/>
        <v>0</v>
      </c>
      <c r="BC33" s="74">
        <f t="shared" si="153"/>
        <v>0</v>
      </c>
      <c r="BD33" s="74">
        <f t="shared" si="153"/>
        <v>0</v>
      </c>
      <c r="BE33" s="74">
        <f t="shared" si="153"/>
        <v>0</v>
      </c>
      <c r="BF33" s="74">
        <f t="shared" si="153"/>
        <v>0</v>
      </c>
      <c r="BG33" s="74">
        <f t="shared" si="153"/>
        <v>0</v>
      </c>
      <c r="BH33" s="74">
        <f t="shared" si="153"/>
        <v>0</v>
      </c>
      <c r="BI33" s="74">
        <f t="shared" si="153"/>
        <v>0</v>
      </c>
      <c r="BJ33" s="74">
        <f t="shared" si="153"/>
        <v>0</v>
      </c>
      <c r="BK33" s="74">
        <f t="shared" si="153"/>
        <v>0</v>
      </c>
      <c r="BL33" s="74">
        <f t="shared" si="153"/>
        <v>0</v>
      </c>
      <c r="BM33" s="74">
        <f t="shared" si="153"/>
        <v>0</v>
      </c>
      <c r="BN33" s="74">
        <f t="shared" si="153"/>
        <v>0</v>
      </c>
      <c r="BO33" s="74">
        <f t="shared" ref="BO33:BS33" si="154">BO9+BO17+BO25</f>
        <v>0</v>
      </c>
      <c r="BP33" s="74">
        <f t="shared" si="154"/>
        <v>0</v>
      </c>
      <c r="BQ33" s="74">
        <f t="shared" si="154"/>
        <v>0</v>
      </c>
      <c r="BR33" s="74">
        <f t="shared" si="154"/>
        <v>0</v>
      </c>
      <c r="BS33" s="74">
        <f t="shared" si="154"/>
        <v>0</v>
      </c>
      <c r="BT33" s="254">
        <f t="shared" ref="BT33" si="155">BT9+BT17+BT25</f>
        <v>0</v>
      </c>
      <c r="BU33" s="102">
        <f t="shared" si="134"/>
        <v>56</v>
      </c>
      <c r="BV33" s="235"/>
      <c r="BW33" s="237">
        <f>IF(BU33&gt;0,BU40/BU33,0)</f>
        <v>68.410714285714292</v>
      </c>
    </row>
    <row r="35" spans="1:75">
      <c r="A35" s="110" t="s">
        <v>44</v>
      </c>
      <c r="B35" s="110" t="s">
        <v>57</v>
      </c>
      <c r="C35" s="110" t="s">
        <v>18</v>
      </c>
      <c r="D35" s="110">
        <f>D27*D$28</f>
        <v>49</v>
      </c>
      <c r="E35" s="110">
        <f t="shared" ref="E35:BO35" si="156">E27*E$28</f>
        <v>0</v>
      </c>
      <c r="F35" s="110">
        <f t="shared" si="156"/>
        <v>0</v>
      </c>
      <c r="G35" s="110">
        <f t="shared" si="156"/>
        <v>0</v>
      </c>
      <c r="H35" s="110">
        <f t="shared" si="156"/>
        <v>0</v>
      </c>
      <c r="I35" s="110">
        <f t="shared" si="156"/>
        <v>108</v>
      </c>
      <c r="J35" s="110">
        <f t="shared" si="156"/>
        <v>110</v>
      </c>
      <c r="K35" s="110">
        <f t="shared" si="156"/>
        <v>112</v>
      </c>
      <c r="L35" s="110">
        <f t="shared" si="156"/>
        <v>57</v>
      </c>
      <c r="M35" s="110">
        <f t="shared" si="156"/>
        <v>754</v>
      </c>
      <c r="N35" s="110">
        <f t="shared" si="156"/>
        <v>826</v>
      </c>
      <c r="O35" s="110">
        <f t="shared" si="156"/>
        <v>1080</v>
      </c>
      <c r="P35" s="110">
        <f t="shared" si="156"/>
        <v>1342</v>
      </c>
      <c r="Q35" s="110">
        <f t="shared" si="156"/>
        <v>2914</v>
      </c>
      <c r="R35" s="110">
        <f t="shared" si="156"/>
        <v>3591</v>
      </c>
      <c r="S35" s="110">
        <f t="shared" si="156"/>
        <v>4032</v>
      </c>
      <c r="T35" s="110">
        <f t="shared" si="156"/>
        <v>5525</v>
      </c>
      <c r="U35" s="110">
        <f t="shared" si="156"/>
        <v>6072</v>
      </c>
      <c r="V35" s="110">
        <f t="shared" si="156"/>
        <v>6030</v>
      </c>
      <c r="W35" s="110">
        <f t="shared" si="156"/>
        <v>8908</v>
      </c>
      <c r="X35" s="110">
        <f t="shared" si="156"/>
        <v>6831</v>
      </c>
      <c r="Y35" s="110">
        <f t="shared" si="156"/>
        <v>6510</v>
      </c>
      <c r="Z35" s="110">
        <f t="shared" si="156"/>
        <v>4970</v>
      </c>
      <c r="AA35" s="110">
        <f t="shared" si="156"/>
        <v>5904</v>
      </c>
      <c r="AB35" s="110">
        <f t="shared" si="156"/>
        <v>3796</v>
      </c>
      <c r="AC35" s="110">
        <f t="shared" si="156"/>
        <v>4070</v>
      </c>
      <c r="AD35" s="110">
        <f t="shared" si="156"/>
        <v>4425</v>
      </c>
      <c r="AE35" s="110">
        <f t="shared" si="156"/>
        <v>2204</v>
      </c>
      <c r="AF35" s="110">
        <f t="shared" si="156"/>
        <v>1463</v>
      </c>
      <c r="AG35" s="110">
        <f t="shared" si="156"/>
        <v>1950</v>
      </c>
      <c r="AH35" s="110">
        <f t="shared" si="156"/>
        <v>1264</v>
      </c>
      <c r="AI35" s="110">
        <f t="shared" si="156"/>
        <v>880</v>
      </c>
      <c r="AJ35" s="110">
        <f t="shared" si="156"/>
        <v>648</v>
      </c>
      <c r="AK35" s="110">
        <f t="shared" si="156"/>
        <v>328</v>
      </c>
      <c r="AL35" s="110">
        <f t="shared" si="156"/>
        <v>249</v>
      </c>
      <c r="AM35" s="110">
        <f t="shared" si="156"/>
        <v>588</v>
      </c>
      <c r="AN35" s="110">
        <f t="shared" si="156"/>
        <v>85</v>
      </c>
      <c r="AO35" s="110">
        <f t="shared" si="156"/>
        <v>258</v>
      </c>
      <c r="AP35" s="110">
        <f t="shared" si="156"/>
        <v>0</v>
      </c>
      <c r="AQ35" s="110">
        <f t="shared" si="156"/>
        <v>0</v>
      </c>
      <c r="AR35" s="110">
        <f t="shared" si="156"/>
        <v>267</v>
      </c>
      <c r="AS35" s="110">
        <f t="shared" si="156"/>
        <v>90</v>
      </c>
      <c r="AT35" s="110">
        <f t="shared" si="156"/>
        <v>0</v>
      </c>
      <c r="AU35" s="110">
        <f t="shared" si="156"/>
        <v>0</v>
      </c>
      <c r="AV35" s="110">
        <f t="shared" si="156"/>
        <v>0</v>
      </c>
      <c r="AW35" s="110">
        <f t="shared" si="156"/>
        <v>0</v>
      </c>
      <c r="AX35" s="110">
        <f t="shared" si="156"/>
        <v>0</v>
      </c>
      <c r="AY35" s="110">
        <f t="shared" si="156"/>
        <v>0</v>
      </c>
      <c r="AZ35" s="110">
        <f t="shared" si="156"/>
        <v>0</v>
      </c>
      <c r="BA35" s="110">
        <f t="shared" si="156"/>
        <v>0</v>
      </c>
      <c r="BB35" s="110">
        <f t="shared" si="156"/>
        <v>0</v>
      </c>
      <c r="BC35" s="110">
        <f t="shared" si="156"/>
        <v>0</v>
      </c>
      <c r="BD35" s="110">
        <f t="shared" si="156"/>
        <v>0</v>
      </c>
      <c r="BE35" s="110">
        <f t="shared" si="156"/>
        <v>0</v>
      </c>
      <c r="BF35" s="110">
        <f t="shared" si="156"/>
        <v>0</v>
      </c>
      <c r="BG35" s="110">
        <f t="shared" si="156"/>
        <v>0</v>
      </c>
      <c r="BH35" s="110">
        <f t="shared" si="156"/>
        <v>0</v>
      </c>
      <c r="BI35" s="110">
        <f t="shared" si="156"/>
        <v>0</v>
      </c>
      <c r="BJ35" s="110">
        <f t="shared" si="156"/>
        <v>0</v>
      </c>
      <c r="BK35" s="110">
        <f t="shared" si="156"/>
        <v>0</v>
      </c>
      <c r="BL35" s="110">
        <f t="shared" si="156"/>
        <v>0</v>
      </c>
      <c r="BM35" s="110">
        <f t="shared" si="156"/>
        <v>0</v>
      </c>
      <c r="BN35" s="110">
        <f t="shared" si="156"/>
        <v>0</v>
      </c>
      <c r="BO35" s="110">
        <f t="shared" si="156"/>
        <v>0</v>
      </c>
      <c r="BP35" s="110">
        <f t="shared" ref="BP35:BT35" si="157">BP27*BP$28</f>
        <v>0</v>
      </c>
      <c r="BQ35" s="110">
        <f t="shared" si="157"/>
        <v>0</v>
      </c>
      <c r="BR35" s="110">
        <f t="shared" si="157"/>
        <v>0</v>
      </c>
      <c r="BS35" s="110">
        <f t="shared" si="157"/>
        <v>0</v>
      </c>
      <c r="BT35" s="110">
        <f t="shared" si="157"/>
        <v>0</v>
      </c>
      <c r="BU35" s="110">
        <f>SUM(D35:BO35)</f>
        <v>88290</v>
      </c>
    </row>
    <row r="36" spans="1:75">
      <c r="A36" s="110" t="s">
        <v>44</v>
      </c>
      <c r="B36" s="110" t="s">
        <v>57</v>
      </c>
      <c r="C36" s="110" t="s">
        <v>32</v>
      </c>
      <c r="D36" s="110">
        <f>D29*D$28</f>
        <v>0</v>
      </c>
      <c r="E36" s="110">
        <f t="shared" ref="E36:I36" si="158">E29*E$28</f>
        <v>0</v>
      </c>
      <c r="F36" s="110">
        <f t="shared" si="158"/>
        <v>0</v>
      </c>
      <c r="G36" s="110">
        <f t="shared" si="158"/>
        <v>0</v>
      </c>
      <c r="H36" s="110">
        <f t="shared" si="158"/>
        <v>0</v>
      </c>
      <c r="I36" s="110">
        <f t="shared" si="158"/>
        <v>4</v>
      </c>
      <c r="J36" s="110">
        <f t="shared" ref="J36:AG36" si="159">J29*J$28</f>
        <v>4</v>
      </c>
      <c r="K36" s="110">
        <f t="shared" si="159"/>
        <v>4</v>
      </c>
      <c r="L36" s="110">
        <f t="shared" si="159"/>
        <v>0</v>
      </c>
      <c r="M36" s="110">
        <f t="shared" si="159"/>
        <v>39</v>
      </c>
      <c r="N36" s="110">
        <f t="shared" si="159"/>
        <v>140</v>
      </c>
      <c r="O36" s="110">
        <f t="shared" si="159"/>
        <v>234</v>
      </c>
      <c r="P36" s="110">
        <f t="shared" si="159"/>
        <v>330</v>
      </c>
      <c r="Q36" s="110">
        <f t="shared" si="159"/>
        <v>1175</v>
      </c>
      <c r="R36" s="110">
        <f t="shared" si="159"/>
        <v>2052</v>
      </c>
      <c r="S36" s="110">
        <f t="shared" si="159"/>
        <v>2520</v>
      </c>
      <c r="T36" s="110">
        <f t="shared" si="159"/>
        <v>4760</v>
      </c>
      <c r="U36" s="110">
        <f t="shared" si="159"/>
        <v>4140</v>
      </c>
      <c r="V36" s="110">
        <f t="shared" si="159"/>
        <v>3960</v>
      </c>
      <c r="W36" s="110">
        <f t="shared" si="159"/>
        <v>9039</v>
      </c>
      <c r="X36" s="110">
        <f t="shared" si="159"/>
        <v>5049</v>
      </c>
      <c r="Y36" s="110">
        <f t="shared" si="159"/>
        <v>4743</v>
      </c>
      <c r="Z36" s="110">
        <f t="shared" si="159"/>
        <v>2800</v>
      </c>
      <c r="AA36" s="110">
        <f t="shared" si="159"/>
        <v>3280</v>
      </c>
      <c r="AB36" s="110">
        <f t="shared" si="159"/>
        <v>1248</v>
      </c>
      <c r="AC36" s="110">
        <f t="shared" si="159"/>
        <v>1705</v>
      </c>
      <c r="AD36" s="110">
        <f t="shared" si="159"/>
        <v>708</v>
      </c>
      <c r="AE36" s="110">
        <f t="shared" si="159"/>
        <v>290</v>
      </c>
      <c r="AF36" s="110">
        <f t="shared" si="159"/>
        <v>190</v>
      </c>
      <c r="AG36" s="110">
        <f t="shared" si="159"/>
        <v>250</v>
      </c>
      <c r="AH36" s="110">
        <f t="shared" ref="AH36:AV36" si="160">AH29*AH$28</f>
        <v>96</v>
      </c>
      <c r="AI36" s="110">
        <f t="shared" si="160"/>
        <v>44</v>
      </c>
      <c r="AJ36" s="110">
        <f t="shared" si="160"/>
        <v>16</v>
      </c>
      <c r="AK36" s="110">
        <f t="shared" si="160"/>
        <v>0</v>
      </c>
      <c r="AL36" s="110">
        <f t="shared" si="160"/>
        <v>6</v>
      </c>
      <c r="AM36" s="110">
        <f t="shared" si="160"/>
        <v>49</v>
      </c>
      <c r="AN36" s="110">
        <f t="shared" si="160"/>
        <v>1</v>
      </c>
      <c r="AO36" s="110">
        <f t="shared" si="160"/>
        <v>6</v>
      </c>
      <c r="AP36" s="110">
        <f t="shared" si="160"/>
        <v>0</v>
      </c>
      <c r="AQ36" s="110">
        <f t="shared" si="160"/>
        <v>0</v>
      </c>
      <c r="AR36" s="110">
        <f t="shared" si="160"/>
        <v>0</v>
      </c>
      <c r="AS36" s="110">
        <f t="shared" si="160"/>
        <v>1</v>
      </c>
      <c r="AT36" s="110">
        <f t="shared" si="160"/>
        <v>0</v>
      </c>
      <c r="AU36" s="110">
        <f t="shared" si="160"/>
        <v>0</v>
      </c>
      <c r="AV36" s="110">
        <f t="shared" si="160"/>
        <v>0</v>
      </c>
      <c r="AW36" s="110">
        <f t="shared" ref="AW36:BO36" si="161">AW29*AW$28</f>
        <v>0</v>
      </c>
      <c r="AX36" s="110">
        <f t="shared" si="161"/>
        <v>0</v>
      </c>
      <c r="AY36" s="110">
        <f t="shared" si="161"/>
        <v>0</v>
      </c>
      <c r="AZ36" s="110">
        <f t="shared" si="161"/>
        <v>0</v>
      </c>
      <c r="BA36" s="110">
        <f t="shared" si="161"/>
        <v>0</v>
      </c>
      <c r="BB36" s="110">
        <f t="shared" si="161"/>
        <v>0</v>
      </c>
      <c r="BC36" s="110">
        <f t="shared" si="161"/>
        <v>0</v>
      </c>
      <c r="BD36" s="110">
        <f t="shared" si="161"/>
        <v>0</v>
      </c>
      <c r="BE36" s="110">
        <f t="shared" si="161"/>
        <v>0</v>
      </c>
      <c r="BF36" s="110">
        <f t="shared" si="161"/>
        <v>0</v>
      </c>
      <c r="BG36" s="110">
        <f t="shared" si="161"/>
        <v>0</v>
      </c>
      <c r="BH36" s="110">
        <f t="shared" si="161"/>
        <v>0</v>
      </c>
      <c r="BI36" s="110">
        <f t="shared" si="161"/>
        <v>0</v>
      </c>
      <c r="BJ36" s="110">
        <f t="shared" si="161"/>
        <v>0</v>
      </c>
      <c r="BK36" s="110">
        <f t="shared" si="161"/>
        <v>0</v>
      </c>
      <c r="BL36" s="110">
        <f t="shared" si="161"/>
        <v>0</v>
      </c>
      <c r="BM36" s="110">
        <f t="shared" si="161"/>
        <v>0</v>
      </c>
      <c r="BN36" s="110">
        <f t="shared" si="161"/>
        <v>0</v>
      </c>
      <c r="BO36" s="110">
        <f t="shared" si="161"/>
        <v>0</v>
      </c>
      <c r="BP36" s="110">
        <f t="shared" ref="BP36:BT36" si="162">BP29*BP$28</f>
        <v>0</v>
      </c>
      <c r="BQ36" s="110">
        <f t="shared" si="162"/>
        <v>0</v>
      </c>
      <c r="BR36" s="110">
        <f t="shared" si="162"/>
        <v>0</v>
      </c>
      <c r="BS36" s="110">
        <f t="shared" si="162"/>
        <v>0</v>
      </c>
      <c r="BT36" s="110">
        <f t="shared" si="162"/>
        <v>0</v>
      </c>
      <c r="BU36" s="110">
        <f t="shared" ref="BU36:BU40" si="163">SUM(D36:BO36)</f>
        <v>48883</v>
      </c>
    </row>
    <row r="37" spans="1:75">
      <c r="A37" s="110" t="s">
        <v>44</v>
      </c>
      <c r="B37" s="110" t="s">
        <v>57</v>
      </c>
      <c r="C37" s="110" t="s">
        <v>33</v>
      </c>
      <c r="D37" s="110">
        <f>D30*D$28</f>
        <v>0</v>
      </c>
      <c r="E37" s="110">
        <f t="shared" ref="E37:I37" si="164">E30*E$28</f>
        <v>0</v>
      </c>
      <c r="F37" s="110">
        <f t="shared" si="164"/>
        <v>0</v>
      </c>
      <c r="G37" s="110">
        <f t="shared" si="164"/>
        <v>0</v>
      </c>
      <c r="H37" s="110">
        <f t="shared" si="164"/>
        <v>0</v>
      </c>
      <c r="I37" s="110">
        <f t="shared" si="164"/>
        <v>0</v>
      </c>
      <c r="J37" s="110">
        <f t="shared" ref="J37:AG37" si="165">J30*J$28</f>
        <v>0</v>
      </c>
      <c r="K37" s="110">
        <f t="shared" si="165"/>
        <v>0</v>
      </c>
      <c r="L37" s="110">
        <f t="shared" si="165"/>
        <v>0</v>
      </c>
      <c r="M37" s="110">
        <f t="shared" si="165"/>
        <v>13</v>
      </c>
      <c r="N37" s="110">
        <f t="shared" si="165"/>
        <v>14</v>
      </c>
      <c r="O37" s="110">
        <f t="shared" si="165"/>
        <v>0</v>
      </c>
      <c r="P37" s="110">
        <f t="shared" si="165"/>
        <v>22</v>
      </c>
      <c r="Q37" s="110">
        <f t="shared" si="165"/>
        <v>188</v>
      </c>
      <c r="R37" s="110">
        <f t="shared" si="165"/>
        <v>513</v>
      </c>
      <c r="S37" s="110">
        <f t="shared" si="165"/>
        <v>693</v>
      </c>
      <c r="T37" s="110">
        <f t="shared" si="165"/>
        <v>510</v>
      </c>
      <c r="U37" s="110">
        <f t="shared" si="165"/>
        <v>1380</v>
      </c>
      <c r="V37" s="110">
        <f t="shared" si="165"/>
        <v>1620</v>
      </c>
      <c r="W37" s="110">
        <f t="shared" si="165"/>
        <v>2751</v>
      </c>
      <c r="X37" s="110">
        <f t="shared" si="165"/>
        <v>1584</v>
      </c>
      <c r="Y37" s="110">
        <f t="shared" si="165"/>
        <v>1395</v>
      </c>
      <c r="Z37" s="110">
        <f t="shared" si="165"/>
        <v>840</v>
      </c>
      <c r="AA37" s="110">
        <f t="shared" si="165"/>
        <v>1558</v>
      </c>
      <c r="AB37" s="110">
        <f t="shared" si="165"/>
        <v>208</v>
      </c>
      <c r="AC37" s="110">
        <f t="shared" si="165"/>
        <v>330</v>
      </c>
      <c r="AD37" s="110">
        <f t="shared" si="165"/>
        <v>295</v>
      </c>
      <c r="AE37" s="110">
        <f t="shared" si="165"/>
        <v>87</v>
      </c>
      <c r="AF37" s="110">
        <f t="shared" si="165"/>
        <v>38</v>
      </c>
      <c r="AG37" s="110">
        <f t="shared" si="165"/>
        <v>100</v>
      </c>
      <c r="AH37" s="110">
        <f t="shared" ref="AH37:AV37" si="166">AH30*AH$28</f>
        <v>48</v>
      </c>
      <c r="AI37" s="110">
        <f t="shared" si="166"/>
        <v>44</v>
      </c>
      <c r="AJ37" s="110">
        <f t="shared" si="166"/>
        <v>16</v>
      </c>
      <c r="AK37" s="110">
        <f t="shared" si="166"/>
        <v>4</v>
      </c>
      <c r="AL37" s="110">
        <f t="shared" si="166"/>
        <v>3</v>
      </c>
      <c r="AM37" s="110">
        <f t="shared" si="166"/>
        <v>0</v>
      </c>
      <c r="AN37" s="110">
        <f t="shared" si="166"/>
        <v>0</v>
      </c>
      <c r="AO37" s="110">
        <f t="shared" si="166"/>
        <v>3</v>
      </c>
      <c r="AP37" s="110">
        <f t="shared" si="166"/>
        <v>0</v>
      </c>
      <c r="AQ37" s="110">
        <f t="shared" si="166"/>
        <v>0</v>
      </c>
      <c r="AR37" s="110">
        <f t="shared" si="166"/>
        <v>3</v>
      </c>
      <c r="AS37" s="110">
        <f t="shared" si="166"/>
        <v>0</v>
      </c>
      <c r="AT37" s="110">
        <f t="shared" si="166"/>
        <v>0</v>
      </c>
      <c r="AU37" s="110">
        <f t="shared" si="166"/>
        <v>0</v>
      </c>
      <c r="AV37" s="110">
        <f t="shared" si="166"/>
        <v>0</v>
      </c>
      <c r="AW37" s="110">
        <f t="shared" ref="AW37:BO37" si="167">AW30*AW$28</f>
        <v>0</v>
      </c>
      <c r="AX37" s="110">
        <f t="shared" si="167"/>
        <v>0</v>
      </c>
      <c r="AY37" s="110">
        <f t="shared" si="167"/>
        <v>0</v>
      </c>
      <c r="AZ37" s="110">
        <f t="shared" si="167"/>
        <v>0</v>
      </c>
      <c r="BA37" s="110">
        <f t="shared" si="167"/>
        <v>0</v>
      </c>
      <c r="BB37" s="110">
        <f t="shared" si="167"/>
        <v>0</v>
      </c>
      <c r="BC37" s="110">
        <f t="shared" si="167"/>
        <v>0</v>
      </c>
      <c r="BD37" s="110">
        <f t="shared" si="167"/>
        <v>0</v>
      </c>
      <c r="BE37" s="110">
        <f t="shared" si="167"/>
        <v>0</v>
      </c>
      <c r="BF37" s="110">
        <f t="shared" si="167"/>
        <v>0</v>
      </c>
      <c r="BG37" s="110">
        <f t="shared" si="167"/>
        <v>0</v>
      </c>
      <c r="BH37" s="110">
        <f t="shared" si="167"/>
        <v>0</v>
      </c>
      <c r="BI37" s="110">
        <f t="shared" si="167"/>
        <v>0</v>
      </c>
      <c r="BJ37" s="110">
        <f t="shared" si="167"/>
        <v>0</v>
      </c>
      <c r="BK37" s="110">
        <f t="shared" si="167"/>
        <v>0</v>
      </c>
      <c r="BL37" s="110">
        <f t="shared" si="167"/>
        <v>0</v>
      </c>
      <c r="BM37" s="110">
        <f t="shared" si="167"/>
        <v>0</v>
      </c>
      <c r="BN37" s="110">
        <f t="shared" si="167"/>
        <v>0</v>
      </c>
      <c r="BO37" s="110">
        <f t="shared" si="167"/>
        <v>0</v>
      </c>
      <c r="BP37" s="110">
        <f t="shared" ref="BP37:BT37" si="168">BP30*BP$28</f>
        <v>0</v>
      </c>
      <c r="BQ37" s="110">
        <f t="shared" si="168"/>
        <v>0</v>
      </c>
      <c r="BR37" s="110">
        <f t="shared" si="168"/>
        <v>0</v>
      </c>
      <c r="BS37" s="110">
        <f t="shared" si="168"/>
        <v>0</v>
      </c>
      <c r="BT37" s="110">
        <f t="shared" si="168"/>
        <v>0</v>
      </c>
      <c r="BU37" s="110">
        <f t="shared" si="163"/>
        <v>14260</v>
      </c>
    </row>
    <row r="38" spans="1:75">
      <c r="A38" s="110" t="s">
        <v>44</v>
      </c>
      <c r="B38" s="110" t="s">
        <v>57</v>
      </c>
      <c r="C38" s="110" t="s">
        <v>34</v>
      </c>
      <c r="D38" s="110">
        <f t="shared" ref="D38:I40" si="169">D31*D$28</f>
        <v>0</v>
      </c>
      <c r="E38" s="110">
        <f t="shared" si="169"/>
        <v>0</v>
      </c>
      <c r="F38" s="110">
        <f t="shared" si="169"/>
        <v>0</v>
      </c>
      <c r="G38" s="110">
        <f t="shared" si="169"/>
        <v>0</v>
      </c>
      <c r="H38" s="110">
        <f t="shared" si="169"/>
        <v>0</v>
      </c>
      <c r="I38" s="110">
        <f t="shared" si="169"/>
        <v>0</v>
      </c>
      <c r="J38" s="110">
        <f t="shared" ref="J38:AG38" si="170">J31*J$28</f>
        <v>0</v>
      </c>
      <c r="K38" s="110">
        <f t="shared" si="170"/>
        <v>0</v>
      </c>
      <c r="L38" s="110">
        <f t="shared" si="170"/>
        <v>0</v>
      </c>
      <c r="M38" s="110">
        <f t="shared" si="170"/>
        <v>13</v>
      </c>
      <c r="N38" s="110">
        <f t="shared" si="170"/>
        <v>14</v>
      </c>
      <c r="O38" s="110">
        <f t="shared" si="170"/>
        <v>0</v>
      </c>
      <c r="P38" s="110">
        <f t="shared" si="170"/>
        <v>0</v>
      </c>
      <c r="Q38" s="110">
        <f t="shared" si="170"/>
        <v>141</v>
      </c>
      <c r="R38" s="110">
        <f t="shared" si="170"/>
        <v>171</v>
      </c>
      <c r="S38" s="110">
        <f t="shared" si="170"/>
        <v>126</v>
      </c>
      <c r="T38" s="110">
        <f t="shared" si="170"/>
        <v>680</v>
      </c>
      <c r="U38" s="110">
        <f t="shared" si="170"/>
        <v>1012</v>
      </c>
      <c r="V38" s="110">
        <f t="shared" si="170"/>
        <v>1080</v>
      </c>
      <c r="W38" s="110">
        <f t="shared" si="170"/>
        <v>2096</v>
      </c>
      <c r="X38" s="110">
        <f t="shared" si="170"/>
        <v>792</v>
      </c>
      <c r="Y38" s="110">
        <f t="shared" si="170"/>
        <v>744</v>
      </c>
      <c r="Z38" s="110">
        <f t="shared" si="170"/>
        <v>770</v>
      </c>
      <c r="AA38" s="110">
        <f t="shared" si="170"/>
        <v>984</v>
      </c>
      <c r="AB38" s="110">
        <f t="shared" si="170"/>
        <v>624</v>
      </c>
      <c r="AC38" s="110">
        <f t="shared" si="170"/>
        <v>385</v>
      </c>
      <c r="AD38" s="110">
        <f t="shared" si="170"/>
        <v>826</v>
      </c>
      <c r="AE38" s="110">
        <f t="shared" si="170"/>
        <v>145</v>
      </c>
      <c r="AF38" s="110">
        <f t="shared" si="170"/>
        <v>57</v>
      </c>
      <c r="AG38" s="110">
        <f t="shared" si="170"/>
        <v>25</v>
      </c>
      <c r="AH38" s="110">
        <f t="shared" ref="AH38:AV38" si="171">AH31*AH$28</f>
        <v>16</v>
      </c>
      <c r="AI38" s="110">
        <f t="shared" si="171"/>
        <v>0</v>
      </c>
      <c r="AJ38" s="110">
        <f t="shared" si="171"/>
        <v>24</v>
      </c>
      <c r="AK38" s="110">
        <f t="shared" si="171"/>
        <v>4</v>
      </c>
      <c r="AL38" s="110">
        <f t="shared" si="171"/>
        <v>0</v>
      </c>
      <c r="AM38" s="110">
        <f t="shared" si="171"/>
        <v>0</v>
      </c>
      <c r="AN38" s="110">
        <f t="shared" si="171"/>
        <v>0</v>
      </c>
      <c r="AO38" s="110">
        <f t="shared" si="171"/>
        <v>0</v>
      </c>
      <c r="AP38" s="110">
        <f t="shared" si="171"/>
        <v>0</v>
      </c>
      <c r="AQ38" s="110">
        <f t="shared" si="171"/>
        <v>0</v>
      </c>
      <c r="AR38" s="110">
        <f t="shared" si="171"/>
        <v>3</v>
      </c>
      <c r="AS38" s="110">
        <f t="shared" si="171"/>
        <v>0</v>
      </c>
      <c r="AT38" s="110">
        <f t="shared" si="171"/>
        <v>0</v>
      </c>
      <c r="AU38" s="110">
        <f t="shared" si="171"/>
        <v>0</v>
      </c>
      <c r="AV38" s="110">
        <f t="shared" si="171"/>
        <v>0</v>
      </c>
      <c r="AW38" s="110">
        <f t="shared" ref="AW38:BO38" si="172">AW31*AW$28</f>
        <v>0</v>
      </c>
      <c r="AX38" s="110">
        <f t="shared" si="172"/>
        <v>0</v>
      </c>
      <c r="AY38" s="110">
        <f t="shared" si="172"/>
        <v>0</v>
      </c>
      <c r="AZ38" s="110">
        <f t="shared" si="172"/>
        <v>0</v>
      </c>
      <c r="BA38" s="110">
        <f t="shared" si="172"/>
        <v>0</v>
      </c>
      <c r="BB38" s="110">
        <f t="shared" si="172"/>
        <v>0</v>
      </c>
      <c r="BC38" s="110">
        <f t="shared" si="172"/>
        <v>0</v>
      </c>
      <c r="BD38" s="110">
        <f t="shared" si="172"/>
        <v>0</v>
      </c>
      <c r="BE38" s="110">
        <f t="shared" si="172"/>
        <v>0</v>
      </c>
      <c r="BF38" s="110">
        <f t="shared" si="172"/>
        <v>0</v>
      </c>
      <c r="BG38" s="110">
        <f t="shared" si="172"/>
        <v>0</v>
      </c>
      <c r="BH38" s="110">
        <f t="shared" si="172"/>
        <v>0</v>
      </c>
      <c r="BI38" s="110">
        <f t="shared" si="172"/>
        <v>0</v>
      </c>
      <c r="BJ38" s="110">
        <f t="shared" si="172"/>
        <v>0</v>
      </c>
      <c r="BK38" s="110">
        <f t="shared" si="172"/>
        <v>0</v>
      </c>
      <c r="BL38" s="110">
        <f t="shared" si="172"/>
        <v>0</v>
      </c>
      <c r="BM38" s="110">
        <f t="shared" si="172"/>
        <v>0</v>
      </c>
      <c r="BN38" s="110">
        <f t="shared" si="172"/>
        <v>0</v>
      </c>
      <c r="BO38" s="110">
        <f t="shared" si="172"/>
        <v>0</v>
      </c>
      <c r="BP38" s="110">
        <f t="shared" ref="BP38:BT38" si="173">BP31*BP$28</f>
        <v>0</v>
      </c>
      <c r="BQ38" s="110">
        <f t="shared" si="173"/>
        <v>0</v>
      </c>
      <c r="BR38" s="110">
        <f t="shared" si="173"/>
        <v>0</v>
      </c>
      <c r="BS38" s="110">
        <f t="shared" si="173"/>
        <v>0</v>
      </c>
      <c r="BT38" s="110">
        <f t="shared" si="173"/>
        <v>0</v>
      </c>
      <c r="BU38" s="110">
        <f t="shared" si="163"/>
        <v>10732</v>
      </c>
    </row>
    <row r="39" spans="1:75">
      <c r="A39" s="110" t="s">
        <v>44</v>
      </c>
      <c r="B39" s="110" t="s">
        <v>57</v>
      </c>
      <c r="C39" s="110" t="s">
        <v>36</v>
      </c>
      <c r="D39" s="110">
        <f t="shared" si="169"/>
        <v>1</v>
      </c>
      <c r="E39" s="110">
        <f t="shared" si="169"/>
        <v>0</v>
      </c>
      <c r="F39" s="110">
        <f t="shared" si="169"/>
        <v>0</v>
      </c>
      <c r="G39" s="110">
        <f t="shared" si="169"/>
        <v>0</v>
      </c>
      <c r="H39" s="110">
        <f t="shared" si="169"/>
        <v>0</v>
      </c>
      <c r="I39" s="110">
        <f t="shared" si="169"/>
        <v>0</v>
      </c>
      <c r="J39" s="110">
        <f t="shared" ref="J39:AG39" si="174">J32*J$28</f>
        <v>0</v>
      </c>
      <c r="K39" s="110">
        <f t="shared" si="174"/>
        <v>0</v>
      </c>
      <c r="L39" s="110">
        <f t="shared" si="174"/>
        <v>0</v>
      </c>
      <c r="M39" s="110">
        <f t="shared" si="174"/>
        <v>104</v>
      </c>
      <c r="N39" s="110">
        <f t="shared" si="174"/>
        <v>0</v>
      </c>
      <c r="O39" s="110">
        <f t="shared" si="174"/>
        <v>90</v>
      </c>
      <c r="P39" s="110">
        <f t="shared" si="174"/>
        <v>110</v>
      </c>
      <c r="Q39" s="110">
        <f t="shared" si="174"/>
        <v>564</v>
      </c>
      <c r="R39" s="110">
        <f t="shared" si="174"/>
        <v>399</v>
      </c>
      <c r="S39" s="110">
        <f t="shared" si="174"/>
        <v>504</v>
      </c>
      <c r="T39" s="110">
        <f t="shared" si="174"/>
        <v>935</v>
      </c>
      <c r="U39" s="110">
        <f t="shared" si="174"/>
        <v>1472</v>
      </c>
      <c r="V39" s="110">
        <f t="shared" si="174"/>
        <v>990</v>
      </c>
      <c r="W39" s="110">
        <f t="shared" si="174"/>
        <v>2882</v>
      </c>
      <c r="X39" s="110">
        <f t="shared" si="174"/>
        <v>1980</v>
      </c>
      <c r="Y39" s="110">
        <f t="shared" si="174"/>
        <v>1209</v>
      </c>
      <c r="Z39" s="110">
        <f t="shared" si="174"/>
        <v>420</v>
      </c>
      <c r="AA39" s="110">
        <f t="shared" si="174"/>
        <v>738</v>
      </c>
      <c r="AB39" s="110">
        <f t="shared" si="174"/>
        <v>572</v>
      </c>
      <c r="AC39" s="110">
        <f t="shared" si="174"/>
        <v>550</v>
      </c>
      <c r="AD39" s="110">
        <f t="shared" si="174"/>
        <v>1357</v>
      </c>
      <c r="AE39" s="110">
        <f t="shared" si="174"/>
        <v>232</v>
      </c>
      <c r="AF39" s="110">
        <f t="shared" si="174"/>
        <v>57</v>
      </c>
      <c r="AG39" s="110">
        <f t="shared" si="174"/>
        <v>225</v>
      </c>
      <c r="AH39" s="110">
        <f t="shared" ref="AH39:AV39" si="175">AH32*AH$28</f>
        <v>64</v>
      </c>
      <c r="AI39" s="110">
        <f t="shared" si="175"/>
        <v>33</v>
      </c>
      <c r="AJ39" s="110">
        <f t="shared" si="175"/>
        <v>8</v>
      </c>
      <c r="AK39" s="110">
        <f t="shared" si="175"/>
        <v>8</v>
      </c>
      <c r="AL39" s="110">
        <f t="shared" si="175"/>
        <v>0</v>
      </c>
      <c r="AM39" s="110">
        <f t="shared" si="175"/>
        <v>0</v>
      </c>
      <c r="AN39" s="110">
        <f t="shared" si="175"/>
        <v>0</v>
      </c>
      <c r="AO39" s="110">
        <f t="shared" si="175"/>
        <v>0</v>
      </c>
      <c r="AP39" s="110">
        <f t="shared" si="175"/>
        <v>0</v>
      </c>
      <c r="AQ39" s="110">
        <f t="shared" si="175"/>
        <v>0</v>
      </c>
      <c r="AR39" s="110">
        <f t="shared" si="175"/>
        <v>0</v>
      </c>
      <c r="AS39" s="110">
        <f t="shared" si="175"/>
        <v>0</v>
      </c>
      <c r="AT39" s="110">
        <f t="shared" si="175"/>
        <v>0</v>
      </c>
      <c r="AU39" s="110">
        <f t="shared" si="175"/>
        <v>0</v>
      </c>
      <c r="AV39" s="110">
        <f t="shared" si="175"/>
        <v>0</v>
      </c>
      <c r="AW39" s="110">
        <f t="shared" ref="AW39:BO39" si="176">AW32*AW$28</f>
        <v>0</v>
      </c>
      <c r="AX39" s="110">
        <f t="shared" si="176"/>
        <v>0</v>
      </c>
      <c r="AY39" s="110">
        <f t="shared" si="176"/>
        <v>0</v>
      </c>
      <c r="AZ39" s="110">
        <f t="shared" si="176"/>
        <v>0</v>
      </c>
      <c r="BA39" s="110">
        <f t="shared" si="176"/>
        <v>0</v>
      </c>
      <c r="BB39" s="110">
        <f t="shared" si="176"/>
        <v>0</v>
      </c>
      <c r="BC39" s="110">
        <f t="shared" si="176"/>
        <v>0</v>
      </c>
      <c r="BD39" s="110">
        <f t="shared" si="176"/>
        <v>0</v>
      </c>
      <c r="BE39" s="110">
        <f t="shared" si="176"/>
        <v>0</v>
      </c>
      <c r="BF39" s="110">
        <f t="shared" si="176"/>
        <v>0</v>
      </c>
      <c r="BG39" s="110">
        <f t="shared" si="176"/>
        <v>0</v>
      </c>
      <c r="BH39" s="110">
        <f t="shared" si="176"/>
        <v>0</v>
      </c>
      <c r="BI39" s="110">
        <f t="shared" si="176"/>
        <v>0</v>
      </c>
      <c r="BJ39" s="110">
        <f t="shared" si="176"/>
        <v>0</v>
      </c>
      <c r="BK39" s="110">
        <f t="shared" si="176"/>
        <v>0</v>
      </c>
      <c r="BL39" s="110">
        <f t="shared" si="176"/>
        <v>0</v>
      </c>
      <c r="BM39" s="110">
        <f t="shared" si="176"/>
        <v>0</v>
      </c>
      <c r="BN39" s="110">
        <f t="shared" si="176"/>
        <v>0</v>
      </c>
      <c r="BO39" s="110">
        <f t="shared" si="176"/>
        <v>0</v>
      </c>
      <c r="BP39" s="110">
        <f t="shared" ref="BP39:BT39" si="177">BP32*BP$28</f>
        <v>0</v>
      </c>
      <c r="BQ39" s="110">
        <f t="shared" si="177"/>
        <v>0</v>
      </c>
      <c r="BR39" s="110">
        <f t="shared" si="177"/>
        <v>0</v>
      </c>
      <c r="BS39" s="110">
        <f t="shared" si="177"/>
        <v>0</v>
      </c>
      <c r="BT39" s="110">
        <f t="shared" si="177"/>
        <v>0</v>
      </c>
      <c r="BU39" s="110">
        <f t="shared" si="163"/>
        <v>15504</v>
      </c>
    </row>
    <row r="40" spans="1:75">
      <c r="A40" s="110" t="s">
        <v>44</v>
      </c>
      <c r="B40" s="110" t="s">
        <v>57</v>
      </c>
      <c r="C40" s="110" t="s">
        <v>37</v>
      </c>
      <c r="D40" s="110">
        <f t="shared" si="169"/>
        <v>0</v>
      </c>
      <c r="E40" s="110">
        <f t="shared" si="169"/>
        <v>0</v>
      </c>
      <c r="F40" s="110">
        <f t="shared" si="169"/>
        <v>0</v>
      </c>
      <c r="G40" s="110">
        <f t="shared" si="169"/>
        <v>0</v>
      </c>
      <c r="H40" s="110">
        <f t="shared" si="169"/>
        <v>0</v>
      </c>
      <c r="I40" s="110">
        <f t="shared" si="169"/>
        <v>0</v>
      </c>
      <c r="J40" s="110">
        <f t="shared" ref="J40:AG40" si="178">J33*J$28</f>
        <v>0</v>
      </c>
      <c r="K40" s="110">
        <f t="shared" si="178"/>
        <v>0</v>
      </c>
      <c r="L40" s="110">
        <f t="shared" si="178"/>
        <v>1</v>
      </c>
      <c r="M40" s="110">
        <f t="shared" si="178"/>
        <v>0</v>
      </c>
      <c r="N40" s="110">
        <f t="shared" si="178"/>
        <v>28</v>
      </c>
      <c r="O40" s="110">
        <f t="shared" si="178"/>
        <v>0</v>
      </c>
      <c r="P40" s="110">
        <f t="shared" si="178"/>
        <v>22</v>
      </c>
      <c r="Q40" s="110">
        <f t="shared" si="178"/>
        <v>141</v>
      </c>
      <c r="R40" s="110">
        <f t="shared" si="178"/>
        <v>114</v>
      </c>
      <c r="S40" s="110">
        <f t="shared" si="178"/>
        <v>126</v>
      </c>
      <c r="T40" s="110">
        <f t="shared" si="178"/>
        <v>340</v>
      </c>
      <c r="U40" s="110">
        <f t="shared" si="178"/>
        <v>460</v>
      </c>
      <c r="V40" s="110">
        <f t="shared" si="178"/>
        <v>450</v>
      </c>
      <c r="W40" s="110">
        <f t="shared" si="178"/>
        <v>393</v>
      </c>
      <c r="X40" s="110">
        <f t="shared" si="178"/>
        <v>396</v>
      </c>
      <c r="Y40" s="110">
        <f t="shared" si="178"/>
        <v>558</v>
      </c>
      <c r="Z40" s="110">
        <f t="shared" si="178"/>
        <v>70</v>
      </c>
      <c r="AA40" s="110">
        <f t="shared" si="178"/>
        <v>164</v>
      </c>
      <c r="AB40" s="110">
        <f t="shared" si="178"/>
        <v>52</v>
      </c>
      <c r="AC40" s="110">
        <f t="shared" si="178"/>
        <v>55</v>
      </c>
      <c r="AD40" s="110">
        <f t="shared" si="178"/>
        <v>295</v>
      </c>
      <c r="AE40" s="110">
        <f t="shared" si="178"/>
        <v>87</v>
      </c>
      <c r="AF40" s="110">
        <f t="shared" si="178"/>
        <v>19</v>
      </c>
      <c r="AG40" s="110">
        <f t="shared" si="178"/>
        <v>25</v>
      </c>
      <c r="AH40" s="110">
        <f t="shared" ref="AH40:AV40" si="179">AH33*AH$28</f>
        <v>32</v>
      </c>
      <c r="AI40" s="110">
        <f t="shared" si="179"/>
        <v>0</v>
      </c>
      <c r="AJ40" s="110">
        <f t="shared" si="179"/>
        <v>0</v>
      </c>
      <c r="AK40" s="110">
        <f t="shared" si="179"/>
        <v>0</v>
      </c>
      <c r="AL40" s="110">
        <f t="shared" si="179"/>
        <v>0</v>
      </c>
      <c r="AM40" s="110">
        <f t="shared" si="179"/>
        <v>0</v>
      </c>
      <c r="AN40" s="110">
        <f t="shared" si="179"/>
        <v>0</v>
      </c>
      <c r="AO40" s="110">
        <f t="shared" si="179"/>
        <v>0</v>
      </c>
      <c r="AP40" s="110">
        <f t="shared" si="179"/>
        <v>0</v>
      </c>
      <c r="AQ40" s="110">
        <f t="shared" si="179"/>
        <v>0</v>
      </c>
      <c r="AR40" s="110">
        <f t="shared" si="179"/>
        <v>3</v>
      </c>
      <c r="AS40" s="110">
        <f t="shared" si="179"/>
        <v>0</v>
      </c>
      <c r="AT40" s="110">
        <f t="shared" si="179"/>
        <v>0</v>
      </c>
      <c r="AU40" s="110">
        <f t="shared" si="179"/>
        <v>0</v>
      </c>
      <c r="AV40" s="110">
        <f t="shared" si="179"/>
        <v>0</v>
      </c>
      <c r="AW40" s="110">
        <f t="shared" ref="AW40:BO40" si="180">AW33*AW$28</f>
        <v>0</v>
      </c>
      <c r="AX40" s="110">
        <f t="shared" si="180"/>
        <v>0</v>
      </c>
      <c r="AY40" s="110">
        <f t="shared" si="180"/>
        <v>0</v>
      </c>
      <c r="AZ40" s="110">
        <f t="shared" si="180"/>
        <v>0</v>
      </c>
      <c r="BA40" s="110">
        <f t="shared" si="180"/>
        <v>0</v>
      </c>
      <c r="BB40" s="110">
        <f t="shared" si="180"/>
        <v>0</v>
      </c>
      <c r="BC40" s="110">
        <f t="shared" si="180"/>
        <v>0</v>
      </c>
      <c r="BD40" s="110">
        <f t="shared" si="180"/>
        <v>0</v>
      </c>
      <c r="BE40" s="110">
        <f t="shared" si="180"/>
        <v>0</v>
      </c>
      <c r="BF40" s="110">
        <f t="shared" si="180"/>
        <v>0</v>
      </c>
      <c r="BG40" s="110">
        <f t="shared" si="180"/>
        <v>0</v>
      </c>
      <c r="BH40" s="110">
        <f t="shared" si="180"/>
        <v>0</v>
      </c>
      <c r="BI40" s="110">
        <f t="shared" si="180"/>
        <v>0</v>
      </c>
      <c r="BJ40" s="110">
        <f t="shared" si="180"/>
        <v>0</v>
      </c>
      <c r="BK40" s="110">
        <f t="shared" si="180"/>
        <v>0</v>
      </c>
      <c r="BL40" s="110">
        <f t="shared" si="180"/>
        <v>0</v>
      </c>
      <c r="BM40" s="110">
        <f t="shared" si="180"/>
        <v>0</v>
      </c>
      <c r="BN40" s="110">
        <f t="shared" si="180"/>
        <v>0</v>
      </c>
      <c r="BO40" s="110">
        <f t="shared" si="180"/>
        <v>0</v>
      </c>
      <c r="BP40" s="110">
        <f t="shared" ref="BP40:BT40" si="181">BP33*BP$28</f>
        <v>0</v>
      </c>
      <c r="BQ40" s="110">
        <f t="shared" si="181"/>
        <v>0</v>
      </c>
      <c r="BR40" s="110">
        <f t="shared" si="181"/>
        <v>0</v>
      </c>
      <c r="BS40" s="110">
        <f t="shared" si="181"/>
        <v>0</v>
      </c>
      <c r="BT40" s="110">
        <f t="shared" si="181"/>
        <v>0</v>
      </c>
      <c r="BU40" s="110">
        <f t="shared" si="163"/>
        <v>3831</v>
      </c>
    </row>
    <row r="41" spans="1:75">
      <c r="A41" s="262" t="s">
        <v>62</v>
      </c>
      <c r="B41" s="263"/>
      <c r="C41" s="264"/>
      <c r="D41" s="265"/>
      <c r="E41" s="265"/>
      <c r="F41" s="265"/>
      <c r="G41" s="265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5"/>
      <c r="AH41" s="265"/>
      <c r="AI41" s="265"/>
      <c r="AJ41" s="265"/>
      <c r="AK41" s="265"/>
      <c r="AL41" s="265"/>
      <c r="AM41" s="265"/>
      <c r="AN41" s="265"/>
      <c r="AO41" s="265"/>
      <c r="AP41" s="265"/>
      <c r="AQ41" s="265"/>
      <c r="AR41" s="265"/>
      <c r="AS41" s="265"/>
      <c r="AT41" s="265"/>
      <c r="AU41" s="265"/>
      <c r="AV41" s="265"/>
      <c r="AW41" s="265"/>
      <c r="AX41" s="265"/>
      <c r="AY41" s="265"/>
      <c r="AZ41" s="265"/>
      <c r="BA41" s="265"/>
      <c r="BB41" s="265"/>
      <c r="BC41" s="265"/>
      <c r="BD41" s="265"/>
      <c r="BE41" s="265"/>
      <c r="BF41" s="265"/>
      <c r="BG41" s="265"/>
      <c r="BH41" s="265"/>
      <c r="BI41" s="265"/>
      <c r="BJ41" s="265"/>
      <c r="BK41" s="265"/>
      <c r="BL41" s="265"/>
      <c r="BM41" s="265"/>
      <c r="BN41" s="265"/>
      <c r="BO41" s="265"/>
      <c r="BP41" s="265"/>
      <c r="BQ41" s="265"/>
      <c r="BR41" s="265"/>
      <c r="BS41" s="265"/>
      <c r="BT41" s="266"/>
    </row>
    <row r="42" spans="1:75" s="110" customFormat="1" ht="11.25">
      <c r="A42" s="267" t="s">
        <v>44</v>
      </c>
      <c r="B42" s="268" t="s">
        <v>57</v>
      </c>
      <c r="C42" s="268" t="s">
        <v>18</v>
      </c>
      <c r="D42" s="268"/>
      <c r="E42" s="268" t="str">
        <f t="shared" ref="E42:BP42" si="182">IF(E28&gt;0,E27,"")</f>
        <v/>
      </c>
      <c r="F42" s="268" t="str">
        <f t="shared" si="182"/>
        <v/>
      </c>
      <c r="G42" s="268" t="str">
        <f t="shared" si="182"/>
        <v/>
      </c>
      <c r="H42" s="268" t="str">
        <f t="shared" si="182"/>
        <v/>
      </c>
      <c r="I42" s="268">
        <f t="shared" si="182"/>
        <v>54</v>
      </c>
      <c r="J42" s="268">
        <f t="shared" si="182"/>
        <v>55</v>
      </c>
      <c r="K42" s="268">
        <f t="shared" si="182"/>
        <v>56</v>
      </c>
      <c r="L42" s="268">
        <f t="shared" si="182"/>
        <v>57</v>
      </c>
      <c r="M42" s="268">
        <f t="shared" si="182"/>
        <v>58</v>
      </c>
      <c r="N42" s="268">
        <f t="shared" si="182"/>
        <v>59</v>
      </c>
      <c r="O42" s="268">
        <f t="shared" si="182"/>
        <v>60</v>
      </c>
      <c r="P42" s="268">
        <f t="shared" si="182"/>
        <v>61</v>
      </c>
      <c r="Q42" s="268">
        <f t="shared" si="182"/>
        <v>62</v>
      </c>
      <c r="R42" s="268">
        <f t="shared" si="182"/>
        <v>63</v>
      </c>
      <c r="S42" s="268">
        <f t="shared" si="182"/>
        <v>64</v>
      </c>
      <c r="T42" s="268">
        <f t="shared" si="182"/>
        <v>65</v>
      </c>
      <c r="U42" s="268">
        <f t="shared" si="182"/>
        <v>66</v>
      </c>
      <c r="V42" s="268">
        <f t="shared" si="182"/>
        <v>67</v>
      </c>
      <c r="W42" s="268">
        <f t="shared" si="182"/>
        <v>68</v>
      </c>
      <c r="X42" s="268">
        <f t="shared" si="182"/>
        <v>69</v>
      </c>
      <c r="Y42" s="268">
        <f t="shared" si="182"/>
        <v>70</v>
      </c>
      <c r="Z42" s="268">
        <f t="shared" si="182"/>
        <v>71</v>
      </c>
      <c r="AA42" s="268">
        <f t="shared" si="182"/>
        <v>72</v>
      </c>
      <c r="AB42" s="268">
        <f t="shared" si="182"/>
        <v>73</v>
      </c>
      <c r="AC42" s="268">
        <f t="shared" si="182"/>
        <v>74</v>
      </c>
      <c r="AD42" s="268">
        <f t="shared" si="182"/>
        <v>75</v>
      </c>
      <c r="AE42" s="268">
        <f t="shared" si="182"/>
        <v>76</v>
      </c>
      <c r="AF42" s="268">
        <f t="shared" si="182"/>
        <v>77</v>
      </c>
      <c r="AG42" s="268">
        <f t="shared" si="182"/>
        <v>78</v>
      </c>
      <c r="AH42" s="268">
        <f t="shared" si="182"/>
        <v>79</v>
      </c>
      <c r="AI42" s="268">
        <f t="shared" si="182"/>
        <v>80</v>
      </c>
      <c r="AJ42" s="268">
        <f t="shared" si="182"/>
        <v>81</v>
      </c>
      <c r="AK42" s="268">
        <f t="shared" si="182"/>
        <v>82</v>
      </c>
      <c r="AL42" s="268">
        <f t="shared" si="182"/>
        <v>83</v>
      </c>
      <c r="AM42" s="268">
        <f t="shared" si="182"/>
        <v>84</v>
      </c>
      <c r="AN42" s="268">
        <f t="shared" si="182"/>
        <v>85</v>
      </c>
      <c r="AO42" s="268">
        <f t="shared" si="182"/>
        <v>86</v>
      </c>
      <c r="AP42" s="268" t="str">
        <f t="shared" si="182"/>
        <v/>
      </c>
      <c r="AQ42" s="268" t="str">
        <f t="shared" si="182"/>
        <v/>
      </c>
      <c r="AR42" s="268">
        <f t="shared" si="182"/>
        <v>89</v>
      </c>
      <c r="AS42" s="268">
        <f t="shared" si="182"/>
        <v>90</v>
      </c>
      <c r="AT42" s="268" t="str">
        <f t="shared" si="182"/>
        <v/>
      </c>
      <c r="AU42" s="268" t="str">
        <f t="shared" si="182"/>
        <v/>
      </c>
      <c r="AV42" s="268" t="str">
        <f t="shared" si="182"/>
        <v/>
      </c>
      <c r="AW42" s="268" t="str">
        <f t="shared" si="182"/>
        <v/>
      </c>
      <c r="AX42" s="268" t="str">
        <f t="shared" si="182"/>
        <v/>
      </c>
      <c r="AY42" s="268" t="str">
        <f t="shared" si="182"/>
        <v/>
      </c>
      <c r="AZ42" s="268" t="str">
        <f t="shared" si="182"/>
        <v/>
      </c>
      <c r="BA42" s="268" t="str">
        <f t="shared" si="182"/>
        <v/>
      </c>
      <c r="BB42" s="268" t="str">
        <f t="shared" si="182"/>
        <v/>
      </c>
      <c r="BC42" s="268" t="str">
        <f t="shared" si="182"/>
        <v/>
      </c>
      <c r="BD42" s="268" t="str">
        <f t="shared" si="182"/>
        <v/>
      </c>
      <c r="BE42" s="268" t="str">
        <f t="shared" si="182"/>
        <v/>
      </c>
      <c r="BF42" s="268" t="str">
        <f t="shared" si="182"/>
        <v/>
      </c>
      <c r="BG42" s="268" t="str">
        <f t="shared" si="182"/>
        <v/>
      </c>
      <c r="BH42" s="268" t="str">
        <f t="shared" si="182"/>
        <v/>
      </c>
      <c r="BI42" s="268" t="str">
        <f t="shared" si="182"/>
        <v/>
      </c>
      <c r="BJ42" s="268" t="str">
        <f t="shared" si="182"/>
        <v/>
      </c>
      <c r="BK42" s="268" t="str">
        <f t="shared" si="182"/>
        <v/>
      </c>
      <c r="BL42" s="268" t="str">
        <f t="shared" si="182"/>
        <v/>
      </c>
      <c r="BM42" s="268" t="str">
        <f t="shared" si="182"/>
        <v/>
      </c>
      <c r="BN42" s="268" t="str">
        <f t="shared" si="182"/>
        <v/>
      </c>
      <c r="BO42" s="268" t="str">
        <f t="shared" si="182"/>
        <v/>
      </c>
      <c r="BP42" s="268" t="str">
        <f t="shared" si="182"/>
        <v/>
      </c>
      <c r="BQ42" s="268" t="str">
        <f t="shared" ref="BQ42:BT42" si="183">IF(BQ28&gt;0,BQ27,"")</f>
        <v/>
      </c>
      <c r="BR42" s="268" t="str">
        <f t="shared" si="183"/>
        <v/>
      </c>
      <c r="BS42" s="268" t="str">
        <f t="shared" si="183"/>
        <v/>
      </c>
      <c r="BT42" s="269" t="str">
        <f t="shared" si="183"/>
        <v/>
      </c>
      <c r="BV42" s="238"/>
      <c r="BW42" s="238"/>
    </row>
    <row r="43" spans="1:75" ht="15" thickBot="1"/>
    <row r="44" spans="1:75" s="108" customFormat="1" ht="26.25" customHeight="1" thickBot="1">
      <c r="A44" s="105" t="s">
        <v>55</v>
      </c>
      <c r="B44" s="106"/>
      <c r="C44" s="107"/>
      <c r="F44" s="279" t="s">
        <v>63</v>
      </c>
      <c r="G44" s="279"/>
      <c r="H44" s="279"/>
      <c r="I44" s="279"/>
      <c r="J44" s="279"/>
      <c r="L44" s="105" t="s">
        <v>58</v>
      </c>
      <c r="BV44" s="231" t="s">
        <v>59</v>
      </c>
      <c r="BW44" s="232"/>
    </row>
    <row r="45" spans="1:75" ht="1.5" customHeight="1" thickBot="1"/>
    <row r="46" spans="1:75" s="109" customFormat="1" ht="15.75" thickBot="1">
      <c r="A46" s="85"/>
      <c r="B46" s="86"/>
      <c r="C46" s="84" t="s">
        <v>54</v>
      </c>
      <c r="D46" s="87">
        <v>49</v>
      </c>
      <c r="E46" s="88">
        <v>50</v>
      </c>
      <c r="F46" s="88">
        <v>51</v>
      </c>
      <c r="G46" s="88">
        <v>52</v>
      </c>
      <c r="H46" s="88">
        <v>53</v>
      </c>
      <c r="I46" s="88">
        <v>54</v>
      </c>
      <c r="J46" s="88">
        <v>55</v>
      </c>
      <c r="K46" s="88">
        <v>56</v>
      </c>
      <c r="L46" s="88">
        <v>57</v>
      </c>
      <c r="M46" s="88">
        <v>58</v>
      </c>
      <c r="N46" s="88">
        <v>59</v>
      </c>
      <c r="O46" s="88">
        <v>60</v>
      </c>
      <c r="P46" s="88">
        <v>61</v>
      </c>
      <c r="Q46" s="88">
        <v>62</v>
      </c>
      <c r="R46" s="88">
        <v>63</v>
      </c>
      <c r="S46" s="88">
        <v>64</v>
      </c>
      <c r="T46" s="88">
        <v>65</v>
      </c>
      <c r="U46" s="88">
        <v>66</v>
      </c>
      <c r="V46" s="88">
        <v>67</v>
      </c>
      <c r="W46" s="88">
        <v>68</v>
      </c>
      <c r="X46" s="88">
        <v>69</v>
      </c>
      <c r="Y46" s="88">
        <v>70</v>
      </c>
      <c r="Z46" s="88">
        <v>71</v>
      </c>
      <c r="AA46" s="88">
        <v>72</v>
      </c>
      <c r="AB46" s="88">
        <v>73</v>
      </c>
      <c r="AC46" s="88">
        <v>74</v>
      </c>
      <c r="AD46" s="88">
        <v>75</v>
      </c>
      <c r="AE46" s="88">
        <v>76</v>
      </c>
      <c r="AF46" s="88">
        <v>77</v>
      </c>
      <c r="AG46" s="88">
        <v>78</v>
      </c>
      <c r="AH46" s="88">
        <v>79</v>
      </c>
      <c r="AI46" s="88">
        <v>80</v>
      </c>
      <c r="AJ46" s="88">
        <v>81</v>
      </c>
      <c r="AK46" s="88">
        <v>82</v>
      </c>
      <c r="AL46" s="88">
        <v>83</v>
      </c>
      <c r="AM46" s="88">
        <v>84</v>
      </c>
      <c r="AN46" s="88">
        <v>85</v>
      </c>
      <c r="AO46" s="88">
        <v>86</v>
      </c>
      <c r="AP46" s="88">
        <v>87</v>
      </c>
      <c r="AQ46" s="88">
        <v>88</v>
      </c>
      <c r="AR46" s="88">
        <v>89</v>
      </c>
      <c r="AS46" s="88">
        <v>90</v>
      </c>
      <c r="AT46" s="88">
        <v>91</v>
      </c>
      <c r="AU46" s="88">
        <v>92</v>
      </c>
      <c r="AV46" s="88">
        <v>93</v>
      </c>
      <c r="AW46" s="88">
        <v>94</v>
      </c>
      <c r="AX46" s="88">
        <v>95</v>
      </c>
      <c r="AY46" s="88">
        <v>96</v>
      </c>
      <c r="AZ46" s="88">
        <v>97</v>
      </c>
      <c r="BA46" s="88">
        <v>98</v>
      </c>
      <c r="BB46" s="88">
        <v>99</v>
      </c>
      <c r="BC46" s="88">
        <v>100</v>
      </c>
      <c r="BD46" s="88">
        <v>101</v>
      </c>
      <c r="BE46" s="88">
        <v>102</v>
      </c>
      <c r="BF46" s="88">
        <v>103</v>
      </c>
      <c r="BG46" s="88">
        <v>104</v>
      </c>
      <c r="BH46" s="88">
        <v>105</v>
      </c>
      <c r="BI46" s="88">
        <v>106</v>
      </c>
      <c r="BJ46" s="88">
        <v>107</v>
      </c>
      <c r="BK46" s="88">
        <v>108</v>
      </c>
      <c r="BL46" s="88">
        <v>109</v>
      </c>
      <c r="BM46" s="88">
        <v>110</v>
      </c>
      <c r="BN46" s="88">
        <v>111</v>
      </c>
      <c r="BO46" s="89">
        <v>112</v>
      </c>
      <c r="BP46" s="243">
        <v>113</v>
      </c>
      <c r="BQ46" s="243">
        <v>114</v>
      </c>
      <c r="BR46" s="243">
        <v>115</v>
      </c>
      <c r="BS46" s="243">
        <v>116</v>
      </c>
      <c r="BT46" s="243">
        <v>117</v>
      </c>
      <c r="BU46" s="90" t="s">
        <v>18</v>
      </c>
      <c r="BV46" s="234"/>
      <c r="BW46" s="231" t="s">
        <v>60</v>
      </c>
    </row>
    <row r="47" spans="1:75" s="30" customFormat="1" ht="15">
      <c r="A47" s="33" t="s">
        <v>65</v>
      </c>
      <c r="B47" s="34" t="s">
        <v>45</v>
      </c>
      <c r="C47" s="45" t="s">
        <v>18</v>
      </c>
      <c r="D47" s="76">
        <f>SUM(D48:D52)</f>
        <v>0</v>
      </c>
      <c r="E47" s="77">
        <f t="shared" ref="E47:BN47" si="184">SUM(E48:E52)</f>
        <v>0</v>
      </c>
      <c r="F47" s="77">
        <f t="shared" si="184"/>
        <v>0</v>
      </c>
      <c r="G47" s="77">
        <f t="shared" si="184"/>
        <v>0</v>
      </c>
      <c r="H47" s="77">
        <f t="shared" si="184"/>
        <v>0</v>
      </c>
      <c r="I47" s="77">
        <f t="shared" si="184"/>
        <v>0</v>
      </c>
      <c r="J47" s="77">
        <f t="shared" si="184"/>
        <v>0</v>
      </c>
      <c r="K47" s="77">
        <f t="shared" si="184"/>
        <v>1</v>
      </c>
      <c r="L47" s="77">
        <f t="shared" si="184"/>
        <v>1</v>
      </c>
      <c r="M47" s="77">
        <f t="shared" si="184"/>
        <v>1</v>
      </c>
      <c r="N47" s="77">
        <f t="shared" si="184"/>
        <v>0</v>
      </c>
      <c r="O47" s="77">
        <f t="shared" si="184"/>
        <v>4</v>
      </c>
      <c r="P47" s="77">
        <f t="shared" si="184"/>
        <v>1</v>
      </c>
      <c r="Q47" s="77">
        <f t="shared" si="184"/>
        <v>1</v>
      </c>
      <c r="R47" s="77">
        <f t="shared" si="184"/>
        <v>1</v>
      </c>
      <c r="S47" s="77">
        <f t="shared" si="184"/>
        <v>2</v>
      </c>
      <c r="T47" s="77">
        <f t="shared" si="184"/>
        <v>1</v>
      </c>
      <c r="U47" s="77">
        <f t="shared" si="184"/>
        <v>0</v>
      </c>
      <c r="V47" s="77">
        <f t="shared" si="184"/>
        <v>1</v>
      </c>
      <c r="W47" s="77">
        <f t="shared" si="184"/>
        <v>0</v>
      </c>
      <c r="X47" s="77">
        <f t="shared" si="184"/>
        <v>0</v>
      </c>
      <c r="Y47" s="77">
        <f t="shared" si="184"/>
        <v>0</v>
      </c>
      <c r="Z47" s="77">
        <f t="shared" si="184"/>
        <v>0</v>
      </c>
      <c r="AA47" s="77">
        <f t="shared" si="184"/>
        <v>0</v>
      </c>
      <c r="AB47" s="77">
        <f t="shared" si="184"/>
        <v>0</v>
      </c>
      <c r="AC47" s="77">
        <f t="shared" si="184"/>
        <v>0</v>
      </c>
      <c r="AD47" s="77">
        <f t="shared" si="184"/>
        <v>0</v>
      </c>
      <c r="AE47" s="77">
        <f t="shared" si="184"/>
        <v>0</v>
      </c>
      <c r="AF47" s="77">
        <f t="shared" si="184"/>
        <v>0</v>
      </c>
      <c r="AG47" s="77">
        <f t="shared" si="184"/>
        <v>0</v>
      </c>
      <c r="AH47" s="77">
        <f t="shared" si="184"/>
        <v>0</v>
      </c>
      <c r="AI47" s="77">
        <f t="shared" si="184"/>
        <v>0</v>
      </c>
      <c r="AJ47" s="77">
        <f t="shared" si="184"/>
        <v>0</v>
      </c>
      <c r="AK47" s="77">
        <f t="shared" si="184"/>
        <v>0</v>
      </c>
      <c r="AL47" s="77">
        <f t="shared" si="184"/>
        <v>0</v>
      </c>
      <c r="AM47" s="77">
        <f t="shared" si="184"/>
        <v>0</v>
      </c>
      <c r="AN47" s="77">
        <f t="shared" si="184"/>
        <v>0</v>
      </c>
      <c r="AO47" s="77">
        <f t="shared" si="184"/>
        <v>0</v>
      </c>
      <c r="AP47" s="77">
        <f t="shared" si="184"/>
        <v>0</v>
      </c>
      <c r="AQ47" s="77">
        <f t="shared" si="184"/>
        <v>0</v>
      </c>
      <c r="AR47" s="77">
        <f t="shared" si="184"/>
        <v>0</v>
      </c>
      <c r="AS47" s="77">
        <f t="shared" si="184"/>
        <v>0</v>
      </c>
      <c r="AT47" s="77">
        <f t="shared" si="184"/>
        <v>0</v>
      </c>
      <c r="AU47" s="77">
        <f t="shared" si="184"/>
        <v>0</v>
      </c>
      <c r="AV47" s="77">
        <f t="shared" si="184"/>
        <v>0</v>
      </c>
      <c r="AW47" s="77">
        <f t="shared" si="184"/>
        <v>0</v>
      </c>
      <c r="AX47" s="77">
        <f t="shared" si="184"/>
        <v>0</v>
      </c>
      <c r="AY47" s="77">
        <f t="shared" si="184"/>
        <v>0</v>
      </c>
      <c r="AZ47" s="77">
        <f t="shared" si="184"/>
        <v>0</v>
      </c>
      <c r="BA47" s="77">
        <f t="shared" si="184"/>
        <v>0</v>
      </c>
      <c r="BB47" s="77">
        <f t="shared" si="184"/>
        <v>0</v>
      </c>
      <c r="BC47" s="77">
        <f t="shared" si="184"/>
        <v>0</v>
      </c>
      <c r="BD47" s="77">
        <f t="shared" si="184"/>
        <v>0</v>
      </c>
      <c r="BE47" s="77">
        <f t="shared" si="184"/>
        <v>0</v>
      </c>
      <c r="BF47" s="77">
        <f t="shared" si="184"/>
        <v>0</v>
      </c>
      <c r="BG47" s="77">
        <f t="shared" si="184"/>
        <v>0</v>
      </c>
      <c r="BH47" s="77">
        <f t="shared" si="184"/>
        <v>0</v>
      </c>
      <c r="BI47" s="77">
        <f t="shared" si="184"/>
        <v>0</v>
      </c>
      <c r="BJ47" s="77">
        <f t="shared" si="184"/>
        <v>0</v>
      </c>
      <c r="BK47" s="77">
        <f t="shared" si="184"/>
        <v>0</v>
      </c>
      <c r="BL47" s="77">
        <f t="shared" si="184"/>
        <v>0</v>
      </c>
      <c r="BM47" s="77">
        <f t="shared" si="184"/>
        <v>0</v>
      </c>
      <c r="BN47" s="77">
        <f t="shared" si="184"/>
        <v>0</v>
      </c>
      <c r="BO47" s="77">
        <f t="shared" ref="BO47:BT47" si="185">SUM(BO48:BO52)</f>
        <v>0</v>
      </c>
      <c r="BP47" s="77">
        <f t="shared" si="185"/>
        <v>0</v>
      </c>
      <c r="BQ47" s="77">
        <f t="shared" si="185"/>
        <v>0</v>
      </c>
      <c r="BR47" s="77">
        <f t="shared" si="185"/>
        <v>0</v>
      </c>
      <c r="BS47" s="77">
        <f t="shared" si="185"/>
        <v>0</v>
      </c>
      <c r="BT47" s="77">
        <f t="shared" si="185"/>
        <v>0</v>
      </c>
      <c r="BU47" s="95">
        <f t="shared" ref="BU47:BU52" si="186">SUM(D47:BT47)</f>
        <v>14</v>
      </c>
      <c r="BV47" s="239"/>
      <c r="BW47" s="239"/>
    </row>
    <row r="48" spans="1:75" s="30" customFormat="1">
      <c r="A48" s="35" t="s">
        <v>66</v>
      </c>
      <c r="B48" s="36" t="s">
        <v>45</v>
      </c>
      <c r="C48" s="37" t="s">
        <v>32</v>
      </c>
      <c r="D48" s="193"/>
      <c r="E48" s="194"/>
      <c r="F48" s="195"/>
      <c r="G48" s="195"/>
      <c r="H48" s="195"/>
      <c r="I48" s="195"/>
      <c r="J48" s="195"/>
      <c r="K48" s="195"/>
      <c r="L48" s="195"/>
      <c r="M48" s="195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5"/>
      <c r="AK48" s="195"/>
      <c r="AL48" s="195"/>
      <c r="AM48" s="194"/>
      <c r="AN48" s="194"/>
      <c r="AO48" s="194"/>
      <c r="AP48" s="195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  <c r="BB48" s="195"/>
      <c r="BC48" s="195"/>
      <c r="BD48" s="195"/>
      <c r="BE48" s="195"/>
      <c r="BF48" s="195"/>
      <c r="BG48" s="195"/>
      <c r="BH48" s="195"/>
      <c r="BI48" s="195"/>
      <c r="BJ48" s="195"/>
      <c r="BK48" s="195"/>
      <c r="BL48" s="195"/>
      <c r="BM48" s="195"/>
      <c r="BN48" s="195"/>
      <c r="BO48" s="195"/>
      <c r="BP48" s="195"/>
      <c r="BQ48" s="195"/>
      <c r="BR48" s="195"/>
      <c r="BS48" s="195"/>
      <c r="BT48" s="195"/>
      <c r="BU48" s="259">
        <f t="shared" si="186"/>
        <v>0</v>
      </c>
      <c r="BV48" s="239"/>
      <c r="BW48" s="239"/>
    </row>
    <row r="49" spans="1:75" s="30" customFormat="1">
      <c r="A49" s="35" t="s">
        <v>66</v>
      </c>
      <c r="B49" s="36" t="s">
        <v>45</v>
      </c>
      <c r="C49" s="37" t="s">
        <v>33</v>
      </c>
      <c r="D49" s="196"/>
      <c r="E49" s="195"/>
      <c r="F49" s="195"/>
      <c r="G49" s="195"/>
      <c r="H49" s="195"/>
      <c r="I49" s="195"/>
      <c r="J49" s="195"/>
      <c r="K49" s="195"/>
      <c r="L49" s="195"/>
      <c r="M49" s="195">
        <v>1</v>
      </c>
      <c r="N49" s="195"/>
      <c r="O49" s="195">
        <v>1</v>
      </c>
      <c r="P49" s="194">
        <v>1</v>
      </c>
      <c r="Q49" s="194"/>
      <c r="R49" s="194">
        <v>1</v>
      </c>
      <c r="S49" s="194">
        <v>1</v>
      </c>
      <c r="T49" s="194"/>
      <c r="U49" s="194"/>
      <c r="V49" s="194">
        <v>1</v>
      </c>
      <c r="W49" s="194"/>
      <c r="X49" s="194"/>
      <c r="Y49" s="194"/>
      <c r="Z49" s="194"/>
      <c r="AA49" s="194"/>
      <c r="AB49" s="194"/>
      <c r="AC49" s="194"/>
      <c r="AD49" s="194"/>
      <c r="AE49" s="194"/>
      <c r="AF49" s="195"/>
      <c r="AG49" s="194"/>
      <c r="AH49" s="194"/>
      <c r="AI49" s="194"/>
      <c r="AJ49" s="194"/>
      <c r="AK49" s="194"/>
      <c r="AL49" s="195"/>
      <c r="AM49" s="195"/>
      <c r="AN49" s="195"/>
      <c r="AO49" s="195"/>
      <c r="AP49" s="195"/>
      <c r="AQ49" s="195"/>
      <c r="AR49" s="194"/>
      <c r="AS49" s="195"/>
      <c r="AT49" s="195"/>
      <c r="AU49" s="195"/>
      <c r="AV49" s="195"/>
      <c r="AW49" s="195"/>
      <c r="AX49" s="195"/>
      <c r="AY49" s="195"/>
      <c r="AZ49" s="195"/>
      <c r="BA49" s="195"/>
      <c r="BB49" s="195"/>
      <c r="BC49" s="195"/>
      <c r="BD49" s="195"/>
      <c r="BE49" s="195"/>
      <c r="BF49" s="195"/>
      <c r="BG49" s="195"/>
      <c r="BH49" s="195"/>
      <c r="BI49" s="195"/>
      <c r="BJ49" s="195"/>
      <c r="BK49" s="195"/>
      <c r="BL49" s="195"/>
      <c r="BM49" s="195"/>
      <c r="BN49" s="195"/>
      <c r="BO49" s="195"/>
      <c r="BP49" s="195"/>
      <c r="BQ49" s="195"/>
      <c r="BR49" s="195"/>
      <c r="BS49" s="195"/>
      <c r="BT49" s="195"/>
      <c r="BU49" s="93">
        <f t="shared" si="186"/>
        <v>6</v>
      </c>
      <c r="BV49" s="239"/>
      <c r="BW49" s="239"/>
    </row>
    <row r="50" spans="1:75" s="30" customFormat="1">
      <c r="A50" s="35" t="s">
        <v>66</v>
      </c>
      <c r="B50" s="36" t="s">
        <v>45</v>
      </c>
      <c r="C50" s="37" t="s">
        <v>34</v>
      </c>
      <c r="D50" s="196"/>
      <c r="E50" s="195"/>
      <c r="F50" s="195"/>
      <c r="G50" s="195"/>
      <c r="H50" s="195"/>
      <c r="I50" s="195"/>
      <c r="J50" s="195"/>
      <c r="K50" s="195"/>
      <c r="L50" s="195"/>
      <c r="M50" s="194"/>
      <c r="N50" s="194"/>
      <c r="O50" s="195"/>
      <c r="P50" s="195"/>
      <c r="Q50" s="194"/>
      <c r="R50" s="195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5"/>
      <c r="AJ50" s="194"/>
      <c r="AK50" s="194"/>
      <c r="AL50" s="195"/>
      <c r="AM50" s="195"/>
      <c r="AN50" s="195"/>
      <c r="AO50" s="195"/>
      <c r="AP50" s="195"/>
      <c r="AQ50" s="195"/>
      <c r="AR50" s="194"/>
      <c r="AS50" s="195"/>
      <c r="AT50" s="195"/>
      <c r="AU50" s="195"/>
      <c r="AV50" s="195"/>
      <c r="AW50" s="195"/>
      <c r="AX50" s="195"/>
      <c r="AY50" s="195"/>
      <c r="AZ50" s="195"/>
      <c r="BA50" s="195"/>
      <c r="BB50" s="195"/>
      <c r="BC50" s="195"/>
      <c r="BD50" s="195"/>
      <c r="BE50" s="195"/>
      <c r="BF50" s="195"/>
      <c r="BG50" s="195"/>
      <c r="BH50" s="195"/>
      <c r="BI50" s="195"/>
      <c r="BJ50" s="195"/>
      <c r="BK50" s="195"/>
      <c r="BL50" s="195"/>
      <c r="BM50" s="195"/>
      <c r="BN50" s="195"/>
      <c r="BO50" s="195"/>
      <c r="BP50" s="195"/>
      <c r="BQ50" s="195"/>
      <c r="BR50" s="195"/>
      <c r="BS50" s="195"/>
      <c r="BT50" s="195"/>
      <c r="BU50" s="93">
        <f t="shared" si="186"/>
        <v>0</v>
      </c>
      <c r="BV50" s="239"/>
      <c r="BW50" s="239"/>
    </row>
    <row r="51" spans="1:75" s="30" customFormat="1">
      <c r="A51" s="35" t="s">
        <v>66</v>
      </c>
      <c r="B51" s="36" t="s">
        <v>45</v>
      </c>
      <c r="C51" s="37" t="s">
        <v>36</v>
      </c>
      <c r="D51" s="193"/>
      <c r="E51" s="195"/>
      <c r="F51" s="195"/>
      <c r="G51" s="195"/>
      <c r="H51" s="195"/>
      <c r="I51" s="195"/>
      <c r="J51" s="195"/>
      <c r="K51" s="195"/>
      <c r="L51" s="195"/>
      <c r="M51" s="194"/>
      <c r="N51" s="195"/>
      <c r="O51" s="194"/>
      <c r="P51" s="194"/>
      <c r="Q51" s="194">
        <v>1</v>
      </c>
      <c r="R51" s="194"/>
      <c r="S51" s="194"/>
      <c r="T51" s="194">
        <v>1</v>
      </c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4"/>
      <c r="AG51" s="194"/>
      <c r="AH51" s="194"/>
      <c r="AI51" s="195"/>
      <c r="AJ51" s="194"/>
      <c r="AK51" s="194"/>
      <c r="AL51" s="195"/>
      <c r="AM51" s="195"/>
      <c r="AN51" s="195"/>
      <c r="AO51" s="195"/>
      <c r="AP51" s="195"/>
      <c r="AQ51" s="195"/>
      <c r="AR51" s="195"/>
      <c r="AS51" s="195"/>
      <c r="AT51" s="195"/>
      <c r="AU51" s="195"/>
      <c r="AV51" s="195"/>
      <c r="AW51" s="195"/>
      <c r="AX51" s="195"/>
      <c r="AY51" s="195"/>
      <c r="AZ51" s="195"/>
      <c r="BA51" s="195"/>
      <c r="BB51" s="195"/>
      <c r="BC51" s="195"/>
      <c r="BD51" s="195"/>
      <c r="BE51" s="195"/>
      <c r="BF51" s="195"/>
      <c r="BG51" s="195"/>
      <c r="BH51" s="195"/>
      <c r="BI51" s="195"/>
      <c r="BJ51" s="195"/>
      <c r="BK51" s="195"/>
      <c r="BL51" s="195"/>
      <c r="BM51" s="195"/>
      <c r="BN51" s="195"/>
      <c r="BO51" s="195"/>
      <c r="BP51" s="195"/>
      <c r="BQ51" s="195"/>
      <c r="BR51" s="195"/>
      <c r="BS51" s="195"/>
      <c r="BT51" s="195"/>
      <c r="BU51" s="259">
        <f t="shared" si="186"/>
        <v>2</v>
      </c>
      <c r="BV51" s="239"/>
      <c r="BW51" s="239"/>
    </row>
    <row r="52" spans="1:75" s="30" customFormat="1" ht="15" thickBot="1">
      <c r="A52" s="38" t="s">
        <v>67</v>
      </c>
      <c r="B52" s="39" t="s">
        <v>45</v>
      </c>
      <c r="C52" s="40" t="s">
        <v>37</v>
      </c>
      <c r="D52" s="197"/>
      <c r="E52" s="198"/>
      <c r="F52" s="198"/>
      <c r="G52" s="198"/>
      <c r="H52" s="198"/>
      <c r="I52" s="198"/>
      <c r="J52" s="198"/>
      <c r="K52" s="198">
        <v>1</v>
      </c>
      <c r="L52" s="198">
        <v>1</v>
      </c>
      <c r="M52" s="198"/>
      <c r="N52" s="198"/>
      <c r="O52" s="198">
        <v>3</v>
      </c>
      <c r="P52" s="198"/>
      <c r="Q52" s="198"/>
      <c r="R52" s="198"/>
      <c r="S52" s="198">
        <v>1</v>
      </c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I52" s="198"/>
      <c r="AJ52" s="198"/>
      <c r="AK52" s="198"/>
      <c r="AL52" s="198"/>
      <c r="AM52" s="198"/>
      <c r="AN52" s="198"/>
      <c r="AO52" s="198"/>
      <c r="AP52" s="198"/>
      <c r="AQ52" s="198"/>
      <c r="AR52" s="198"/>
      <c r="AS52" s="198"/>
      <c r="AT52" s="198"/>
      <c r="AU52" s="198"/>
      <c r="AV52" s="198"/>
      <c r="AW52" s="198"/>
      <c r="AX52" s="198"/>
      <c r="AY52" s="198"/>
      <c r="AZ52" s="198"/>
      <c r="BA52" s="198"/>
      <c r="BB52" s="198"/>
      <c r="BC52" s="198"/>
      <c r="BD52" s="198"/>
      <c r="BE52" s="198"/>
      <c r="BF52" s="198"/>
      <c r="BG52" s="198"/>
      <c r="BH52" s="198"/>
      <c r="BI52" s="198"/>
      <c r="BJ52" s="198"/>
      <c r="BK52" s="198"/>
      <c r="BL52" s="198"/>
      <c r="BM52" s="198"/>
      <c r="BN52" s="198"/>
      <c r="BO52" s="198"/>
      <c r="BP52" s="198"/>
      <c r="BQ52" s="198"/>
      <c r="BR52" s="198"/>
      <c r="BS52" s="198"/>
      <c r="BT52" s="198"/>
      <c r="BU52" s="94">
        <f t="shared" si="186"/>
        <v>6</v>
      </c>
      <c r="BV52" s="239"/>
      <c r="BW52" s="239"/>
    </row>
    <row r="53" spans="1:75" ht="15" thickBot="1">
      <c r="A53" s="103"/>
      <c r="B53" s="103"/>
      <c r="C53" s="103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235"/>
      <c r="BW53" s="235"/>
    </row>
    <row r="54" spans="1:75" s="109" customFormat="1" ht="15.75" thickBot="1">
      <c r="A54" s="85"/>
      <c r="B54" s="86"/>
      <c r="C54" s="84" t="s">
        <v>54</v>
      </c>
      <c r="D54" s="87">
        <v>49</v>
      </c>
      <c r="E54" s="88">
        <v>50</v>
      </c>
      <c r="F54" s="88">
        <v>51</v>
      </c>
      <c r="G54" s="88">
        <v>52</v>
      </c>
      <c r="H54" s="88">
        <v>53</v>
      </c>
      <c r="I54" s="88">
        <v>54</v>
      </c>
      <c r="J54" s="88">
        <v>55</v>
      </c>
      <c r="K54" s="88">
        <v>56</v>
      </c>
      <c r="L54" s="88">
        <v>57</v>
      </c>
      <c r="M54" s="88">
        <v>58</v>
      </c>
      <c r="N54" s="88">
        <v>59</v>
      </c>
      <c r="O54" s="88">
        <v>60</v>
      </c>
      <c r="P54" s="88">
        <v>61</v>
      </c>
      <c r="Q54" s="88">
        <v>62</v>
      </c>
      <c r="R54" s="88">
        <v>63</v>
      </c>
      <c r="S54" s="88">
        <v>64</v>
      </c>
      <c r="T54" s="88">
        <v>65</v>
      </c>
      <c r="U54" s="88">
        <v>66</v>
      </c>
      <c r="V54" s="88">
        <v>67</v>
      </c>
      <c r="W54" s="88">
        <v>68</v>
      </c>
      <c r="X54" s="88">
        <v>69</v>
      </c>
      <c r="Y54" s="88">
        <v>70</v>
      </c>
      <c r="Z54" s="88">
        <v>71</v>
      </c>
      <c r="AA54" s="88">
        <v>72</v>
      </c>
      <c r="AB54" s="88">
        <v>73</v>
      </c>
      <c r="AC54" s="88">
        <v>74</v>
      </c>
      <c r="AD54" s="88">
        <v>75</v>
      </c>
      <c r="AE54" s="88">
        <v>76</v>
      </c>
      <c r="AF54" s="88">
        <v>77</v>
      </c>
      <c r="AG54" s="88">
        <v>78</v>
      </c>
      <c r="AH54" s="88">
        <v>79</v>
      </c>
      <c r="AI54" s="88">
        <v>80</v>
      </c>
      <c r="AJ54" s="88">
        <v>81</v>
      </c>
      <c r="AK54" s="88">
        <v>82</v>
      </c>
      <c r="AL54" s="88">
        <v>83</v>
      </c>
      <c r="AM54" s="88">
        <v>84</v>
      </c>
      <c r="AN54" s="88">
        <v>85</v>
      </c>
      <c r="AO54" s="88">
        <v>86</v>
      </c>
      <c r="AP54" s="88">
        <v>87</v>
      </c>
      <c r="AQ54" s="88">
        <v>88</v>
      </c>
      <c r="AR54" s="88">
        <v>89</v>
      </c>
      <c r="AS54" s="88">
        <v>90</v>
      </c>
      <c r="AT54" s="88">
        <v>91</v>
      </c>
      <c r="AU54" s="88">
        <v>92</v>
      </c>
      <c r="AV54" s="88">
        <v>93</v>
      </c>
      <c r="AW54" s="88">
        <v>94</v>
      </c>
      <c r="AX54" s="88">
        <v>95</v>
      </c>
      <c r="AY54" s="88">
        <v>96</v>
      </c>
      <c r="AZ54" s="88">
        <v>97</v>
      </c>
      <c r="BA54" s="88">
        <v>98</v>
      </c>
      <c r="BB54" s="88">
        <v>99</v>
      </c>
      <c r="BC54" s="88">
        <v>100</v>
      </c>
      <c r="BD54" s="88">
        <v>101</v>
      </c>
      <c r="BE54" s="88">
        <v>102</v>
      </c>
      <c r="BF54" s="88">
        <v>103</v>
      </c>
      <c r="BG54" s="88">
        <v>104</v>
      </c>
      <c r="BH54" s="88">
        <v>105</v>
      </c>
      <c r="BI54" s="88">
        <v>106</v>
      </c>
      <c r="BJ54" s="88">
        <v>107</v>
      </c>
      <c r="BK54" s="88">
        <v>108</v>
      </c>
      <c r="BL54" s="88">
        <v>109</v>
      </c>
      <c r="BM54" s="88">
        <v>110</v>
      </c>
      <c r="BN54" s="88">
        <v>111</v>
      </c>
      <c r="BO54" s="89">
        <v>112</v>
      </c>
      <c r="BP54" s="243">
        <v>113</v>
      </c>
      <c r="BQ54" s="243">
        <v>114</v>
      </c>
      <c r="BR54" s="243">
        <v>115</v>
      </c>
      <c r="BS54" s="243">
        <v>116</v>
      </c>
      <c r="BT54" s="243">
        <v>117</v>
      </c>
      <c r="BU54" s="90" t="s">
        <v>18</v>
      </c>
      <c r="BV54" s="234"/>
      <c r="BW54" s="231" t="s">
        <v>60</v>
      </c>
    </row>
    <row r="55" spans="1:75" ht="15">
      <c r="A55" s="48" t="s">
        <v>65</v>
      </c>
      <c r="B55" s="81" t="s">
        <v>46</v>
      </c>
      <c r="C55" s="49" t="s">
        <v>18</v>
      </c>
      <c r="D55" s="47">
        <f>SUM(D56:D60)</f>
        <v>0</v>
      </c>
      <c r="E55" s="46">
        <f t="shared" ref="E55:BN55" si="187">SUM(E56:E60)</f>
        <v>0</v>
      </c>
      <c r="F55" s="46">
        <f t="shared" si="187"/>
        <v>0</v>
      </c>
      <c r="G55" s="46">
        <f t="shared" si="187"/>
        <v>8</v>
      </c>
      <c r="H55" s="46">
        <f t="shared" si="187"/>
        <v>0</v>
      </c>
      <c r="I55" s="46">
        <f t="shared" si="187"/>
        <v>15</v>
      </c>
      <c r="J55" s="46">
        <f t="shared" si="187"/>
        <v>10</v>
      </c>
      <c r="K55" s="46">
        <f t="shared" si="187"/>
        <v>0</v>
      </c>
      <c r="L55" s="46">
        <f t="shared" si="187"/>
        <v>10</v>
      </c>
      <c r="M55" s="46">
        <f t="shared" si="187"/>
        <v>2</v>
      </c>
      <c r="N55" s="46">
        <f t="shared" si="187"/>
        <v>7</v>
      </c>
      <c r="O55" s="46">
        <f t="shared" si="187"/>
        <v>1</v>
      </c>
      <c r="P55" s="46">
        <f t="shared" si="187"/>
        <v>0</v>
      </c>
      <c r="Q55" s="46">
        <f t="shared" si="187"/>
        <v>3</v>
      </c>
      <c r="R55" s="46">
        <f t="shared" si="187"/>
        <v>0</v>
      </c>
      <c r="S55" s="46">
        <f t="shared" si="187"/>
        <v>0</v>
      </c>
      <c r="T55" s="46">
        <f t="shared" si="187"/>
        <v>2</v>
      </c>
      <c r="U55" s="46">
        <f t="shared" si="187"/>
        <v>0</v>
      </c>
      <c r="V55" s="46">
        <f t="shared" si="187"/>
        <v>0</v>
      </c>
      <c r="W55" s="46">
        <f t="shared" si="187"/>
        <v>1</v>
      </c>
      <c r="X55" s="46">
        <f t="shared" si="187"/>
        <v>0</v>
      </c>
      <c r="Y55" s="46">
        <f t="shared" si="187"/>
        <v>0</v>
      </c>
      <c r="Z55" s="46">
        <f t="shared" si="187"/>
        <v>0</v>
      </c>
      <c r="AA55" s="46">
        <f t="shared" si="187"/>
        <v>0</v>
      </c>
      <c r="AB55" s="46">
        <f t="shared" si="187"/>
        <v>0</v>
      </c>
      <c r="AC55" s="46">
        <f t="shared" si="187"/>
        <v>0</v>
      </c>
      <c r="AD55" s="46">
        <f t="shared" si="187"/>
        <v>0</v>
      </c>
      <c r="AE55" s="46">
        <f t="shared" si="187"/>
        <v>0</v>
      </c>
      <c r="AF55" s="46">
        <f t="shared" si="187"/>
        <v>0</v>
      </c>
      <c r="AG55" s="46">
        <f t="shared" si="187"/>
        <v>0</v>
      </c>
      <c r="AH55" s="46">
        <f t="shared" si="187"/>
        <v>0</v>
      </c>
      <c r="AI55" s="46">
        <f t="shared" si="187"/>
        <v>0</v>
      </c>
      <c r="AJ55" s="46">
        <f t="shared" si="187"/>
        <v>0</v>
      </c>
      <c r="AK55" s="46">
        <f t="shared" si="187"/>
        <v>0</v>
      </c>
      <c r="AL55" s="46">
        <f t="shared" si="187"/>
        <v>0</v>
      </c>
      <c r="AM55" s="46">
        <f t="shared" si="187"/>
        <v>0</v>
      </c>
      <c r="AN55" s="46">
        <f t="shared" si="187"/>
        <v>0</v>
      </c>
      <c r="AO55" s="46">
        <f t="shared" si="187"/>
        <v>0</v>
      </c>
      <c r="AP55" s="46">
        <f t="shared" si="187"/>
        <v>0</v>
      </c>
      <c r="AQ55" s="46">
        <f t="shared" si="187"/>
        <v>0</v>
      </c>
      <c r="AR55" s="46">
        <f t="shared" si="187"/>
        <v>0</v>
      </c>
      <c r="AS55" s="46">
        <f t="shared" si="187"/>
        <v>0</v>
      </c>
      <c r="AT55" s="46">
        <f t="shared" si="187"/>
        <v>0</v>
      </c>
      <c r="AU55" s="46">
        <f t="shared" si="187"/>
        <v>0</v>
      </c>
      <c r="AV55" s="46">
        <f t="shared" si="187"/>
        <v>0</v>
      </c>
      <c r="AW55" s="46">
        <f t="shared" si="187"/>
        <v>0</v>
      </c>
      <c r="AX55" s="46">
        <f t="shared" si="187"/>
        <v>0</v>
      </c>
      <c r="AY55" s="46">
        <f t="shared" si="187"/>
        <v>0</v>
      </c>
      <c r="AZ55" s="46">
        <f t="shared" si="187"/>
        <v>0</v>
      </c>
      <c r="BA55" s="46">
        <f t="shared" si="187"/>
        <v>0</v>
      </c>
      <c r="BB55" s="46">
        <f t="shared" si="187"/>
        <v>0</v>
      </c>
      <c r="BC55" s="46">
        <f t="shared" si="187"/>
        <v>0</v>
      </c>
      <c r="BD55" s="46">
        <f t="shared" si="187"/>
        <v>0</v>
      </c>
      <c r="BE55" s="46">
        <f t="shared" si="187"/>
        <v>0</v>
      </c>
      <c r="BF55" s="46">
        <f t="shared" si="187"/>
        <v>0</v>
      </c>
      <c r="BG55" s="46">
        <f t="shared" si="187"/>
        <v>0</v>
      </c>
      <c r="BH55" s="46">
        <f t="shared" si="187"/>
        <v>0</v>
      </c>
      <c r="BI55" s="46">
        <f t="shared" si="187"/>
        <v>0</v>
      </c>
      <c r="BJ55" s="46">
        <f t="shared" si="187"/>
        <v>0</v>
      </c>
      <c r="BK55" s="46">
        <f t="shared" si="187"/>
        <v>0</v>
      </c>
      <c r="BL55" s="46">
        <f t="shared" si="187"/>
        <v>0</v>
      </c>
      <c r="BM55" s="46">
        <f t="shared" si="187"/>
        <v>0</v>
      </c>
      <c r="BN55" s="46">
        <f t="shared" si="187"/>
        <v>0</v>
      </c>
      <c r="BO55" s="46">
        <f t="shared" ref="BO55:BT55" si="188">SUM(BO56:BO60)</f>
        <v>0</v>
      </c>
      <c r="BP55" s="46">
        <f t="shared" si="188"/>
        <v>0</v>
      </c>
      <c r="BQ55" s="46">
        <f t="shared" si="188"/>
        <v>0</v>
      </c>
      <c r="BR55" s="46">
        <f t="shared" si="188"/>
        <v>0</v>
      </c>
      <c r="BS55" s="46">
        <f t="shared" si="188"/>
        <v>0</v>
      </c>
      <c r="BT55" s="46">
        <f t="shared" si="188"/>
        <v>0</v>
      </c>
      <c r="BU55" s="96">
        <f t="shared" ref="BU55:BU60" si="189">SUM(D55:BT55)</f>
        <v>59</v>
      </c>
      <c r="BV55" s="235"/>
    </row>
    <row r="56" spans="1:75">
      <c r="A56" s="50" t="s">
        <v>66</v>
      </c>
      <c r="B56" s="51" t="s">
        <v>46</v>
      </c>
      <c r="C56" s="52" t="s">
        <v>32</v>
      </c>
      <c r="D56" s="200"/>
      <c r="E56" s="199"/>
      <c r="F56" s="201"/>
      <c r="G56" s="201"/>
      <c r="H56" s="201"/>
      <c r="I56" s="201"/>
      <c r="J56" s="201"/>
      <c r="K56" s="201"/>
      <c r="L56" s="201"/>
      <c r="M56" s="201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201"/>
      <c r="AK56" s="201"/>
      <c r="AL56" s="201"/>
      <c r="AM56" s="199"/>
      <c r="AN56" s="199"/>
      <c r="AO56" s="199"/>
      <c r="AP56" s="201"/>
      <c r="AQ56" s="201"/>
      <c r="AR56" s="201"/>
      <c r="AS56" s="201"/>
      <c r="AT56" s="201"/>
      <c r="AU56" s="201"/>
      <c r="AV56" s="201"/>
      <c r="AW56" s="201"/>
      <c r="AX56" s="201"/>
      <c r="AY56" s="201"/>
      <c r="AZ56" s="201"/>
      <c r="BA56" s="201"/>
      <c r="BB56" s="201"/>
      <c r="BC56" s="201"/>
      <c r="BD56" s="201"/>
      <c r="BE56" s="201"/>
      <c r="BF56" s="201"/>
      <c r="BG56" s="201"/>
      <c r="BH56" s="201"/>
      <c r="BI56" s="201"/>
      <c r="BJ56" s="201"/>
      <c r="BK56" s="201"/>
      <c r="BL56" s="201"/>
      <c r="BM56" s="201"/>
      <c r="BN56" s="201"/>
      <c r="BO56" s="201"/>
      <c r="BP56" s="201"/>
      <c r="BQ56" s="201"/>
      <c r="BR56" s="201"/>
      <c r="BS56" s="201"/>
      <c r="BT56" s="255"/>
      <c r="BU56" s="260">
        <f t="shared" si="189"/>
        <v>0</v>
      </c>
      <c r="BV56" s="235"/>
      <c r="BW56" s="235"/>
    </row>
    <row r="57" spans="1:75">
      <c r="A57" s="50" t="s">
        <v>66</v>
      </c>
      <c r="B57" s="51" t="s">
        <v>46</v>
      </c>
      <c r="C57" s="52" t="s">
        <v>33</v>
      </c>
      <c r="D57" s="202"/>
      <c r="E57" s="201"/>
      <c r="F57" s="201"/>
      <c r="G57" s="201"/>
      <c r="H57" s="201"/>
      <c r="I57" s="201">
        <v>1</v>
      </c>
      <c r="J57" s="201"/>
      <c r="K57" s="201"/>
      <c r="L57" s="201"/>
      <c r="M57" s="201"/>
      <c r="N57" s="201">
        <v>1</v>
      </c>
      <c r="O57" s="201">
        <v>1</v>
      </c>
      <c r="P57" s="199"/>
      <c r="Q57" s="199">
        <v>1</v>
      </c>
      <c r="R57" s="199"/>
      <c r="S57" s="199"/>
      <c r="T57" s="199"/>
      <c r="U57" s="199"/>
      <c r="V57" s="199"/>
      <c r="W57" s="199"/>
      <c r="X57" s="199"/>
      <c r="Y57" s="199"/>
      <c r="Z57" s="199"/>
      <c r="AA57" s="199"/>
      <c r="AB57" s="199"/>
      <c r="AC57" s="199"/>
      <c r="AD57" s="199"/>
      <c r="AE57" s="199"/>
      <c r="AF57" s="201"/>
      <c r="AG57" s="199"/>
      <c r="AH57" s="199"/>
      <c r="AI57" s="199"/>
      <c r="AJ57" s="199"/>
      <c r="AK57" s="199"/>
      <c r="AL57" s="201"/>
      <c r="AM57" s="201"/>
      <c r="AN57" s="201"/>
      <c r="AO57" s="201"/>
      <c r="AP57" s="201"/>
      <c r="AQ57" s="201"/>
      <c r="AR57" s="199"/>
      <c r="AS57" s="201"/>
      <c r="AT57" s="201"/>
      <c r="AU57" s="201"/>
      <c r="AV57" s="201"/>
      <c r="AW57" s="201"/>
      <c r="AX57" s="201"/>
      <c r="AY57" s="201"/>
      <c r="AZ57" s="201"/>
      <c r="BA57" s="201"/>
      <c r="BB57" s="201"/>
      <c r="BC57" s="201"/>
      <c r="BD57" s="201"/>
      <c r="BE57" s="201"/>
      <c r="BF57" s="201"/>
      <c r="BG57" s="201"/>
      <c r="BH57" s="201"/>
      <c r="BI57" s="201"/>
      <c r="BJ57" s="201"/>
      <c r="BK57" s="201"/>
      <c r="BL57" s="201"/>
      <c r="BM57" s="201"/>
      <c r="BN57" s="201"/>
      <c r="BO57" s="201"/>
      <c r="BP57" s="201"/>
      <c r="BQ57" s="201"/>
      <c r="BR57" s="201"/>
      <c r="BS57" s="201"/>
      <c r="BT57" s="255"/>
      <c r="BU57" s="91">
        <f t="shared" si="189"/>
        <v>4</v>
      </c>
      <c r="BV57" s="235"/>
      <c r="BW57" s="235"/>
    </row>
    <row r="58" spans="1:75">
      <c r="A58" s="50" t="s">
        <v>66</v>
      </c>
      <c r="B58" s="51" t="s">
        <v>46</v>
      </c>
      <c r="C58" s="52" t="s">
        <v>34</v>
      </c>
      <c r="D58" s="202"/>
      <c r="E58" s="201"/>
      <c r="F58" s="201"/>
      <c r="G58" s="201"/>
      <c r="H58" s="201"/>
      <c r="I58" s="201"/>
      <c r="J58" s="201"/>
      <c r="K58" s="201"/>
      <c r="L58" s="201"/>
      <c r="M58" s="199"/>
      <c r="N58" s="199"/>
      <c r="O58" s="201"/>
      <c r="P58" s="201"/>
      <c r="Q58" s="199"/>
      <c r="R58" s="201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201"/>
      <c r="AJ58" s="199"/>
      <c r="AK58" s="199"/>
      <c r="AL58" s="201"/>
      <c r="AM58" s="201"/>
      <c r="AN58" s="201"/>
      <c r="AO58" s="201"/>
      <c r="AP58" s="201"/>
      <c r="AQ58" s="201"/>
      <c r="AR58" s="199"/>
      <c r="AS58" s="201"/>
      <c r="AT58" s="201"/>
      <c r="AU58" s="201"/>
      <c r="AV58" s="201"/>
      <c r="AW58" s="201"/>
      <c r="AX58" s="201"/>
      <c r="AY58" s="201"/>
      <c r="AZ58" s="201"/>
      <c r="BA58" s="201"/>
      <c r="BB58" s="201"/>
      <c r="BC58" s="201"/>
      <c r="BD58" s="201"/>
      <c r="BE58" s="201"/>
      <c r="BF58" s="201"/>
      <c r="BG58" s="201"/>
      <c r="BH58" s="201"/>
      <c r="BI58" s="201"/>
      <c r="BJ58" s="201"/>
      <c r="BK58" s="201"/>
      <c r="BL58" s="201"/>
      <c r="BM58" s="201"/>
      <c r="BN58" s="201"/>
      <c r="BO58" s="201"/>
      <c r="BP58" s="201"/>
      <c r="BQ58" s="201"/>
      <c r="BR58" s="201"/>
      <c r="BS58" s="201"/>
      <c r="BT58" s="255"/>
      <c r="BU58" s="91">
        <f t="shared" si="189"/>
        <v>0</v>
      </c>
      <c r="BV58" s="235"/>
      <c r="BW58" s="235"/>
    </row>
    <row r="59" spans="1:75">
      <c r="A59" s="50" t="s">
        <v>66</v>
      </c>
      <c r="B59" s="51" t="s">
        <v>46</v>
      </c>
      <c r="C59" s="52" t="s">
        <v>36</v>
      </c>
      <c r="D59" s="200"/>
      <c r="E59" s="201"/>
      <c r="F59" s="201"/>
      <c r="G59" s="201"/>
      <c r="H59" s="201"/>
      <c r="I59" s="201"/>
      <c r="J59" s="201">
        <v>1</v>
      </c>
      <c r="K59" s="201"/>
      <c r="L59" s="201">
        <v>1</v>
      </c>
      <c r="M59" s="199"/>
      <c r="N59" s="201"/>
      <c r="O59" s="199"/>
      <c r="P59" s="199"/>
      <c r="Q59" s="199">
        <v>1</v>
      </c>
      <c r="R59" s="199"/>
      <c r="S59" s="199"/>
      <c r="T59" s="199">
        <v>2</v>
      </c>
      <c r="U59" s="199"/>
      <c r="V59" s="199"/>
      <c r="W59" s="199">
        <v>1</v>
      </c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201"/>
      <c r="AJ59" s="199"/>
      <c r="AK59" s="199"/>
      <c r="AL59" s="201"/>
      <c r="AM59" s="201"/>
      <c r="AN59" s="201"/>
      <c r="AO59" s="201"/>
      <c r="AP59" s="201"/>
      <c r="AQ59" s="201"/>
      <c r="AR59" s="201"/>
      <c r="AS59" s="201"/>
      <c r="AT59" s="201"/>
      <c r="AU59" s="201"/>
      <c r="AV59" s="201"/>
      <c r="AW59" s="201"/>
      <c r="AX59" s="201"/>
      <c r="AY59" s="201"/>
      <c r="AZ59" s="201"/>
      <c r="BA59" s="201"/>
      <c r="BB59" s="201"/>
      <c r="BC59" s="201"/>
      <c r="BD59" s="201"/>
      <c r="BE59" s="201"/>
      <c r="BF59" s="201"/>
      <c r="BG59" s="201"/>
      <c r="BH59" s="201"/>
      <c r="BI59" s="201"/>
      <c r="BJ59" s="201"/>
      <c r="BK59" s="201"/>
      <c r="BL59" s="201"/>
      <c r="BM59" s="201"/>
      <c r="BN59" s="201"/>
      <c r="BO59" s="201"/>
      <c r="BP59" s="201"/>
      <c r="BQ59" s="201"/>
      <c r="BR59" s="201"/>
      <c r="BS59" s="201"/>
      <c r="BT59" s="255"/>
      <c r="BU59" s="260">
        <f t="shared" si="189"/>
        <v>6</v>
      </c>
      <c r="BV59" s="235"/>
      <c r="BW59" s="235"/>
    </row>
    <row r="60" spans="1:75" ht="15" thickBot="1">
      <c r="A60" s="53" t="s">
        <v>67</v>
      </c>
      <c r="B60" s="54" t="s">
        <v>46</v>
      </c>
      <c r="C60" s="55" t="s">
        <v>37</v>
      </c>
      <c r="D60" s="203"/>
      <c r="E60" s="204"/>
      <c r="F60" s="204"/>
      <c r="G60" s="204">
        <v>8</v>
      </c>
      <c r="H60" s="204"/>
      <c r="I60" s="204">
        <v>14</v>
      </c>
      <c r="J60" s="204">
        <v>9</v>
      </c>
      <c r="K60" s="204"/>
      <c r="L60" s="204">
        <v>9</v>
      </c>
      <c r="M60" s="204">
        <v>2</v>
      </c>
      <c r="N60" s="204">
        <v>6</v>
      </c>
      <c r="O60" s="204"/>
      <c r="P60" s="204"/>
      <c r="Q60" s="204">
        <v>1</v>
      </c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  <c r="AK60" s="204"/>
      <c r="AL60" s="204"/>
      <c r="AM60" s="204"/>
      <c r="AN60" s="204"/>
      <c r="AO60" s="204"/>
      <c r="AP60" s="204"/>
      <c r="AQ60" s="204"/>
      <c r="AR60" s="204"/>
      <c r="AS60" s="204"/>
      <c r="AT60" s="204"/>
      <c r="AU60" s="204"/>
      <c r="AV60" s="204"/>
      <c r="AW60" s="204"/>
      <c r="AX60" s="204"/>
      <c r="AY60" s="204"/>
      <c r="AZ60" s="204"/>
      <c r="BA60" s="204"/>
      <c r="BB60" s="204"/>
      <c r="BC60" s="204"/>
      <c r="BD60" s="204"/>
      <c r="BE60" s="204"/>
      <c r="BF60" s="204"/>
      <c r="BG60" s="204"/>
      <c r="BH60" s="204"/>
      <c r="BI60" s="204"/>
      <c r="BJ60" s="204"/>
      <c r="BK60" s="204"/>
      <c r="BL60" s="204"/>
      <c r="BM60" s="204"/>
      <c r="BN60" s="204"/>
      <c r="BO60" s="204"/>
      <c r="BP60" s="204"/>
      <c r="BQ60" s="204"/>
      <c r="BR60" s="204"/>
      <c r="BS60" s="204"/>
      <c r="BT60" s="256"/>
      <c r="BU60" s="92">
        <f t="shared" si="189"/>
        <v>49</v>
      </c>
      <c r="BV60" s="235"/>
      <c r="BW60" s="235"/>
    </row>
    <row r="61" spans="1:75" ht="15" thickBot="1">
      <c r="A61" s="103"/>
      <c r="B61" s="103"/>
      <c r="C61" s="103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235"/>
      <c r="BW61" s="235"/>
    </row>
    <row r="62" spans="1:75" s="109" customFormat="1" ht="15.75" thickBot="1">
      <c r="A62" s="85"/>
      <c r="B62" s="86"/>
      <c r="C62" s="84" t="s">
        <v>54</v>
      </c>
      <c r="D62" s="87">
        <v>49</v>
      </c>
      <c r="E62" s="88">
        <v>50</v>
      </c>
      <c r="F62" s="88">
        <v>51</v>
      </c>
      <c r="G62" s="88">
        <v>52</v>
      </c>
      <c r="H62" s="88">
        <v>53</v>
      </c>
      <c r="I62" s="88">
        <v>54</v>
      </c>
      <c r="J62" s="88">
        <v>55</v>
      </c>
      <c r="K62" s="88">
        <v>56</v>
      </c>
      <c r="L62" s="88">
        <v>57</v>
      </c>
      <c r="M62" s="88">
        <v>58</v>
      </c>
      <c r="N62" s="88">
        <v>59</v>
      </c>
      <c r="O62" s="88">
        <v>60</v>
      </c>
      <c r="P62" s="88">
        <v>61</v>
      </c>
      <c r="Q62" s="88">
        <v>62</v>
      </c>
      <c r="R62" s="88">
        <v>63</v>
      </c>
      <c r="S62" s="88">
        <v>64</v>
      </c>
      <c r="T62" s="88">
        <v>65</v>
      </c>
      <c r="U62" s="88">
        <v>66</v>
      </c>
      <c r="V62" s="88">
        <v>67</v>
      </c>
      <c r="W62" s="88">
        <v>68</v>
      </c>
      <c r="X62" s="88">
        <v>69</v>
      </c>
      <c r="Y62" s="88">
        <v>70</v>
      </c>
      <c r="Z62" s="88">
        <v>71</v>
      </c>
      <c r="AA62" s="88">
        <v>72</v>
      </c>
      <c r="AB62" s="88">
        <v>73</v>
      </c>
      <c r="AC62" s="88">
        <v>74</v>
      </c>
      <c r="AD62" s="88">
        <v>75</v>
      </c>
      <c r="AE62" s="88">
        <v>76</v>
      </c>
      <c r="AF62" s="88">
        <v>77</v>
      </c>
      <c r="AG62" s="88">
        <v>78</v>
      </c>
      <c r="AH62" s="88">
        <v>79</v>
      </c>
      <c r="AI62" s="88">
        <v>80</v>
      </c>
      <c r="AJ62" s="88">
        <v>81</v>
      </c>
      <c r="AK62" s="88">
        <v>82</v>
      </c>
      <c r="AL62" s="88">
        <v>83</v>
      </c>
      <c r="AM62" s="88">
        <v>84</v>
      </c>
      <c r="AN62" s="88">
        <v>85</v>
      </c>
      <c r="AO62" s="88">
        <v>86</v>
      </c>
      <c r="AP62" s="88">
        <v>87</v>
      </c>
      <c r="AQ62" s="88">
        <v>88</v>
      </c>
      <c r="AR62" s="88">
        <v>89</v>
      </c>
      <c r="AS62" s="88">
        <v>90</v>
      </c>
      <c r="AT62" s="88">
        <v>91</v>
      </c>
      <c r="AU62" s="88">
        <v>92</v>
      </c>
      <c r="AV62" s="88">
        <v>93</v>
      </c>
      <c r="AW62" s="88">
        <v>94</v>
      </c>
      <c r="AX62" s="88">
        <v>95</v>
      </c>
      <c r="AY62" s="88">
        <v>96</v>
      </c>
      <c r="AZ62" s="88">
        <v>97</v>
      </c>
      <c r="BA62" s="88">
        <v>98</v>
      </c>
      <c r="BB62" s="88">
        <v>99</v>
      </c>
      <c r="BC62" s="88">
        <v>100</v>
      </c>
      <c r="BD62" s="88">
        <v>101</v>
      </c>
      <c r="BE62" s="88">
        <v>102</v>
      </c>
      <c r="BF62" s="88">
        <v>103</v>
      </c>
      <c r="BG62" s="88">
        <v>104</v>
      </c>
      <c r="BH62" s="88">
        <v>105</v>
      </c>
      <c r="BI62" s="88">
        <v>106</v>
      </c>
      <c r="BJ62" s="88">
        <v>107</v>
      </c>
      <c r="BK62" s="88">
        <v>108</v>
      </c>
      <c r="BL62" s="88">
        <v>109</v>
      </c>
      <c r="BM62" s="88">
        <v>110</v>
      </c>
      <c r="BN62" s="88">
        <v>111</v>
      </c>
      <c r="BO62" s="89">
        <v>112</v>
      </c>
      <c r="BP62" s="243">
        <v>113</v>
      </c>
      <c r="BQ62" s="243">
        <v>114</v>
      </c>
      <c r="BR62" s="243">
        <v>115</v>
      </c>
      <c r="BS62" s="243">
        <v>116</v>
      </c>
      <c r="BT62" s="243">
        <v>117</v>
      </c>
      <c r="BU62" s="90" t="s">
        <v>18</v>
      </c>
      <c r="BV62" s="234"/>
      <c r="BW62" s="231" t="s">
        <v>60</v>
      </c>
    </row>
    <row r="63" spans="1:75" s="32" customFormat="1" ht="15">
      <c r="A63" s="205" t="s">
        <v>65</v>
      </c>
      <c r="B63" s="206" t="s">
        <v>47</v>
      </c>
      <c r="C63" s="207" t="s">
        <v>18</v>
      </c>
      <c r="D63" s="208">
        <f>SUM(D64:D68)</f>
        <v>0</v>
      </c>
      <c r="E63" s="209">
        <f t="shared" ref="E63:BN63" si="190">SUM(E64:E68)</f>
        <v>0</v>
      </c>
      <c r="F63" s="209">
        <f t="shared" si="190"/>
        <v>0</v>
      </c>
      <c r="G63" s="209">
        <f t="shared" si="190"/>
        <v>0</v>
      </c>
      <c r="H63" s="209">
        <f t="shared" si="190"/>
        <v>0</v>
      </c>
      <c r="I63" s="209">
        <f t="shared" si="190"/>
        <v>0</v>
      </c>
      <c r="J63" s="209">
        <f t="shared" si="190"/>
        <v>3</v>
      </c>
      <c r="K63" s="209">
        <f t="shared" si="190"/>
        <v>0</v>
      </c>
      <c r="L63" s="209">
        <f t="shared" si="190"/>
        <v>0</v>
      </c>
      <c r="M63" s="209">
        <f t="shared" si="190"/>
        <v>0</v>
      </c>
      <c r="N63" s="209">
        <f t="shared" si="190"/>
        <v>1</v>
      </c>
      <c r="O63" s="209">
        <f t="shared" si="190"/>
        <v>3</v>
      </c>
      <c r="P63" s="209">
        <f t="shared" si="190"/>
        <v>2</v>
      </c>
      <c r="Q63" s="209">
        <f t="shared" si="190"/>
        <v>1</v>
      </c>
      <c r="R63" s="209">
        <f t="shared" si="190"/>
        <v>0</v>
      </c>
      <c r="S63" s="209">
        <f t="shared" si="190"/>
        <v>1</v>
      </c>
      <c r="T63" s="209">
        <f t="shared" si="190"/>
        <v>0</v>
      </c>
      <c r="U63" s="209">
        <f t="shared" si="190"/>
        <v>0</v>
      </c>
      <c r="V63" s="209">
        <f t="shared" si="190"/>
        <v>1</v>
      </c>
      <c r="W63" s="209">
        <f t="shared" si="190"/>
        <v>0</v>
      </c>
      <c r="X63" s="209">
        <f t="shared" si="190"/>
        <v>0</v>
      </c>
      <c r="Y63" s="209">
        <f t="shared" si="190"/>
        <v>0</v>
      </c>
      <c r="Z63" s="209">
        <f t="shared" si="190"/>
        <v>0</v>
      </c>
      <c r="AA63" s="209">
        <f t="shared" si="190"/>
        <v>0</v>
      </c>
      <c r="AB63" s="209">
        <f t="shared" si="190"/>
        <v>0</v>
      </c>
      <c r="AC63" s="209">
        <f t="shared" si="190"/>
        <v>0</v>
      </c>
      <c r="AD63" s="209">
        <f t="shared" si="190"/>
        <v>0</v>
      </c>
      <c r="AE63" s="209">
        <f t="shared" si="190"/>
        <v>0</v>
      </c>
      <c r="AF63" s="209">
        <f t="shared" si="190"/>
        <v>0</v>
      </c>
      <c r="AG63" s="209">
        <f t="shared" si="190"/>
        <v>0</v>
      </c>
      <c r="AH63" s="209">
        <f t="shared" si="190"/>
        <v>0</v>
      </c>
      <c r="AI63" s="209">
        <f t="shared" si="190"/>
        <v>0</v>
      </c>
      <c r="AJ63" s="209">
        <f t="shared" si="190"/>
        <v>0</v>
      </c>
      <c r="AK63" s="209">
        <f t="shared" si="190"/>
        <v>0</v>
      </c>
      <c r="AL63" s="209">
        <f t="shared" si="190"/>
        <v>0</v>
      </c>
      <c r="AM63" s="209">
        <f t="shared" si="190"/>
        <v>0</v>
      </c>
      <c r="AN63" s="209">
        <f t="shared" si="190"/>
        <v>0</v>
      </c>
      <c r="AO63" s="209">
        <f t="shared" si="190"/>
        <v>0</v>
      </c>
      <c r="AP63" s="209">
        <f t="shared" si="190"/>
        <v>0</v>
      </c>
      <c r="AQ63" s="209">
        <f t="shared" si="190"/>
        <v>0</v>
      </c>
      <c r="AR63" s="209">
        <f t="shared" si="190"/>
        <v>0</v>
      </c>
      <c r="AS63" s="209">
        <f t="shared" si="190"/>
        <v>0</v>
      </c>
      <c r="AT63" s="209">
        <f t="shared" si="190"/>
        <v>0</v>
      </c>
      <c r="AU63" s="209">
        <f t="shared" si="190"/>
        <v>0</v>
      </c>
      <c r="AV63" s="209">
        <f t="shared" si="190"/>
        <v>0</v>
      </c>
      <c r="AW63" s="209">
        <f t="shared" si="190"/>
        <v>0</v>
      </c>
      <c r="AX63" s="209">
        <f t="shared" si="190"/>
        <v>0</v>
      </c>
      <c r="AY63" s="209">
        <f t="shared" si="190"/>
        <v>0</v>
      </c>
      <c r="AZ63" s="209">
        <f t="shared" si="190"/>
        <v>0</v>
      </c>
      <c r="BA63" s="209">
        <f t="shared" si="190"/>
        <v>0</v>
      </c>
      <c r="BB63" s="209">
        <f t="shared" si="190"/>
        <v>0</v>
      </c>
      <c r="BC63" s="209">
        <f t="shared" si="190"/>
        <v>0</v>
      </c>
      <c r="BD63" s="209">
        <f t="shared" si="190"/>
        <v>0</v>
      </c>
      <c r="BE63" s="209">
        <f t="shared" si="190"/>
        <v>0</v>
      </c>
      <c r="BF63" s="209">
        <f t="shared" si="190"/>
        <v>0</v>
      </c>
      <c r="BG63" s="209">
        <f t="shared" si="190"/>
        <v>0</v>
      </c>
      <c r="BH63" s="209">
        <f t="shared" si="190"/>
        <v>0</v>
      </c>
      <c r="BI63" s="209">
        <f t="shared" si="190"/>
        <v>0</v>
      </c>
      <c r="BJ63" s="209">
        <f t="shared" si="190"/>
        <v>0</v>
      </c>
      <c r="BK63" s="209">
        <f t="shared" si="190"/>
        <v>0</v>
      </c>
      <c r="BL63" s="209">
        <f t="shared" si="190"/>
        <v>0</v>
      </c>
      <c r="BM63" s="209">
        <f t="shared" si="190"/>
        <v>0</v>
      </c>
      <c r="BN63" s="209">
        <f t="shared" si="190"/>
        <v>0</v>
      </c>
      <c r="BO63" s="209">
        <f t="shared" ref="BO63:BT63" si="191">SUM(BO64:BO68)</f>
        <v>0</v>
      </c>
      <c r="BP63" s="209">
        <f t="shared" si="191"/>
        <v>0</v>
      </c>
      <c r="BQ63" s="209">
        <f t="shared" si="191"/>
        <v>0</v>
      </c>
      <c r="BR63" s="209">
        <f t="shared" si="191"/>
        <v>0</v>
      </c>
      <c r="BS63" s="209">
        <f t="shared" si="191"/>
        <v>0</v>
      </c>
      <c r="BT63" s="209">
        <f t="shared" si="191"/>
        <v>0</v>
      </c>
      <c r="BU63" s="210">
        <f t="shared" ref="BU63:BU68" si="192">SUM(D63:BT63)</f>
        <v>12</v>
      </c>
      <c r="BV63" s="240"/>
      <c r="BW63" s="240"/>
    </row>
    <row r="64" spans="1:75" s="32" customFormat="1">
      <c r="A64" s="211" t="s">
        <v>66</v>
      </c>
      <c r="B64" s="212" t="s">
        <v>47</v>
      </c>
      <c r="C64" s="213" t="s">
        <v>32</v>
      </c>
      <c r="D64" s="214"/>
      <c r="E64" s="215"/>
      <c r="F64" s="216"/>
      <c r="G64" s="216"/>
      <c r="H64" s="216"/>
      <c r="I64" s="216"/>
      <c r="J64" s="216"/>
      <c r="K64" s="216"/>
      <c r="L64" s="216"/>
      <c r="M64" s="216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6"/>
      <c r="AK64" s="216"/>
      <c r="AL64" s="216"/>
      <c r="AM64" s="215"/>
      <c r="AN64" s="215"/>
      <c r="AO64" s="215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57"/>
      <c r="BU64" s="261">
        <f t="shared" si="192"/>
        <v>0</v>
      </c>
      <c r="BV64" s="240"/>
      <c r="BW64" s="240"/>
    </row>
    <row r="65" spans="1:75" s="32" customFormat="1">
      <c r="A65" s="211" t="s">
        <v>66</v>
      </c>
      <c r="B65" s="212" t="s">
        <v>47</v>
      </c>
      <c r="C65" s="213" t="s">
        <v>33</v>
      </c>
      <c r="D65" s="218"/>
      <c r="E65" s="216"/>
      <c r="F65" s="216"/>
      <c r="G65" s="216"/>
      <c r="H65" s="216"/>
      <c r="I65" s="216"/>
      <c r="J65" s="216">
        <v>3</v>
      </c>
      <c r="K65" s="216"/>
      <c r="L65" s="216"/>
      <c r="M65" s="216"/>
      <c r="N65" s="216"/>
      <c r="O65" s="216">
        <v>3</v>
      </c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6"/>
      <c r="AG65" s="215"/>
      <c r="AH65" s="215"/>
      <c r="AI65" s="215"/>
      <c r="AJ65" s="215"/>
      <c r="AK65" s="215"/>
      <c r="AL65" s="216"/>
      <c r="AM65" s="216"/>
      <c r="AN65" s="216"/>
      <c r="AO65" s="216"/>
      <c r="AP65" s="216"/>
      <c r="AQ65" s="216"/>
      <c r="AR65" s="215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57"/>
      <c r="BU65" s="217">
        <f t="shared" si="192"/>
        <v>6</v>
      </c>
      <c r="BV65" s="240"/>
      <c r="BW65" s="240"/>
    </row>
    <row r="66" spans="1:75" s="32" customFormat="1">
      <c r="A66" s="211" t="s">
        <v>66</v>
      </c>
      <c r="B66" s="212" t="s">
        <v>47</v>
      </c>
      <c r="C66" s="213" t="s">
        <v>34</v>
      </c>
      <c r="D66" s="218"/>
      <c r="E66" s="216"/>
      <c r="F66" s="216"/>
      <c r="G66" s="216"/>
      <c r="H66" s="216"/>
      <c r="I66" s="216"/>
      <c r="J66" s="216"/>
      <c r="K66" s="216"/>
      <c r="L66" s="216"/>
      <c r="M66" s="215"/>
      <c r="N66" s="215"/>
      <c r="O66" s="216"/>
      <c r="P66" s="216"/>
      <c r="Q66" s="215"/>
      <c r="R66" s="216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6"/>
      <c r="AJ66" s="215"/>
      <c r="AK66" s="215"/>
      <c r="AL66" s="216"/>
      <c r="AM66" s="216"/>
      <c r="AN66" s="216"/>
      <c r="AO66" s="216"/>
      <c r="AP66" s="216"/>
      <c r="AQ66" s="216"/>
      <c r="AR66" s="215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57"/>
      <c r="BU66" s="217">
        <f t="shared" si="192"/>
        <v>0</v>
      </c>
      <c r="BV66" s="240"/>
      <c r="BW66" s="240"/>
    </row>
    <row r="67" spans="1:75" s="32" customFormat="1">
      <c r="A67" s="211" t="s">
        <v>66</v>
      </c>
      <c r="B67" s="212" t="s">
        <v>47</v>
      </c>
      <c r="C67" s="213" t="s">
        <v>36</v>
      </c>
      <c r="D67" s="214"/>
      <c r="E67" s="216"/>
      <c r="F67" s="216"/>
      <c r="G67" s="216"/>
      <c r="H67" s="216"/>
      <c r="I67" s="216"/>
      <c r="J67" s="216"/>
      <c r="K67" s="216"/>
      <c r="L67" s="216"/>
      <c r="M67" s="215"/>
      <c r="N67" s="216">
        <v>1</v>
      </c>
      <c r="O67" s="215"/>
      <c r="P67" s="215">
        <v>2</v>
      </c>
      <c r="Q67" s="215">
        <v>1</v>
      </c>
      <c r="R67" s="215"/>
      <c r="S67" s="215">
        <v>1</v>
      </c>
      <c r="T67" s="215"/>
      <c r="U67" s="215"/>
      <c r="V67" s="215">
        <v>1</v>
      </c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6"/>
      <c r="AJ67" s="215"/>
      <c r="AK67" s="215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16"/>
      <c r="BN67" s="216"/>
      <c r="BO67" s="216"/>
      <c r="BP67" s="216"/>
      <c r="BQ67" s="216"/>
      <c r="BR67" s="216"/>
      <c r="BS67" s="216"/>
      <c r="BT67" s="257"/>
      <c r="BU67" s="261">
        <f t="shared" si="192"/>
        <v>6</v>
      </c>
      <c r="BV67" s="240"/>
      <c r="BW67" s="240"/>
    </row>
    <row r="68" spans="1:75" s="32" customFormat="1" ht="15" thickBot="1">
      <c r="A68" s="219" t="s">
        <v>67</v>
      </c>
      <c r="B68" s="220" t="s">
        <v>47</v>
      </c>
      <c r="C68" s="221" t="s">
        <v>37</v>
      </c>
      <c r="D68" s="222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3"/>
      <c r="AK68" s="223"/>
      <c r="AL68" s="223"/>
      <c r="AM68" s="223"/>
      <c r="AN68" s="223"/>
      <c r="AO68" s="223"/>
      <c r="AP68" s="223"/>
      <c r="AQ68" s="223"/>
      <c r="AR68" s="223"/>
      <c r="AS68" s="223"/>
      <c r="AT68" s="223"/>
      <c r="AU68" s="223"/>
      <c r="AV68" s="223"/>
      <c r="AW68" s="223"/>
      <c r="AX68" s="223"/>
      <c r="AY68" s="223"/>
      <c r="AZ68" s="223"/>
      <c r="BA68" s="223"/>
      <c r="BB68" s="223"/>
      <c r="BC68" s="223"/>
      <c r="BD68" s="223"/>
      <c r="BE68" s="223"/>
      <c r="BF68" s="223"/>
      <c r="BG68" s="223"/>
      <c r="BH68" s="223"/>
      <c r="BI68" s="223"/>
      <c r="BJ68" s="223"/>
      <c r="BK68" s="223"/>
      <c r="BL68" s="223"/>
      <c r="BM68" s="223"/>
      <c r="BN68" s="223"/>
      <c r="BO68" s="223"/>
      <c r="BP68" s="223"/>
      <c r="BQ68" s="223"/>
      <c r="BR68" s="223"/>
      <c r="BS68" s="223"/>
      <c r="BT68" s="258"/>
      <c r="BU68" s="224">
        <f t="shared" si="192"/>
        <v>0</v>
      </c>
      <c r="BV68" s="240"/>
      <c r="BW68" s="240"/>
    </row>
    <row r="69" spans="1:75" ht="15.75" thickBot="1">
      <c r="A69" s="103"/>
      <c r="B69" s="103"/>
      <c r="C69" s="103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104"/>
      <c r="BR69" s="104"/>
      <c r="BS69" s="104"/>
      <c r="BT69" s="104"/>
      <c r="BU69" s="104"/>
      <c r="BV69" s="231" t="s">
        <v>59</v>
      </c>
      <c r="BW69" s="235"/>
    </row>
    <row r="70" spans="1:75" s="109" customFormat="1" ht="15.75" thickBot="1">
      <c r="A70" s="85"/>
      <c r="B70" s="86"/>
      <c r="C70" s="84" t="s">
        <v>54</v>
      </c>
      <c r="D70" s="87">
        <v>49</v>
      </c>
      <c r="E70" s="88">
        <v>50</v>
      </c>
      <c r="F70" s="88">
        <v>51</v>
      </c>
      <c r="G70" s="88">
        <v>52</v>
      </c>
      <c r="H70" s="88">
        <v>53</v>
      </c>
      <c r="I70" s="88">
        <v>54</v>
      </c>
      <c r="J70" s="88">
        <v>55</v>
      </c>
      <c r="K70" s="88">
        <v>56</v>
      </c>
      <c r="L70" s="88">
        <v>57</v>
      </c>
      <c r="M70" s="88">
        <v>58</v>
      </c>
      <c r="N70" s="88">
        <v>59</v>
      </c>
      <c r="O70" s="88">
        <v>60</v>
      </c>
      <c r="P70" s="88">
        <v>61</v>
      </c>
      <c r="Q70" s="88">
        <v>62</v>
      </c>
      <c r="R70" s="88">
        <v>63</v>
      </c>
      <c r="S70" s="88">
        <v>64</v>
      </c>
      <c r="T70" s="88">
        <v>65</v>
      </c>
      <c r="U70" s="88">
        <v>66</v>
      </c>
      <c r="V70" s="88">
        <v>67</v>
      </c>
      <c r="W70" s="88">
        <v>68</v>
      </c>
      <c r="X70" s="88">
        <v>69</v>
      </c>
      <c r="Y70" s="88">
        <v>70</v>
      </c>
      <c r="Z70" s="88">
        <v>71</v>
      </c>
      <c r="AA70" s="88">
        <v>72</v>
      </c>
      <c r="AB70" s="88">
        <v>73</v>
      </c>
      <c r="AC70" s="88">
        <v>74</v>
      </c>
      <c r="AD70" s="88">
        <v>75</v>
      </c>
      <c r="AE70" s="88">
        <v>76</v>
      </c>
      <c r="AF70" s="88">
        <v>77</v>
      </c>
      <c r="AG70" s="88">
        <v>78</v>
      </c>
      <c r="AH70" s="88">
        <v>79</v>
      </c>
      <c r="AI70" s="88">
        <v>80</v>
      </c>
      <c r="AJ70" s="88">
        <v>81</v>
      </c>
      <c r="AK70" s="88">
        <v>82</v>
      </c>
      <c r="AL70" s="88">
        <v>83</v>
      </c>
      <c r="AM70" s="88">
        <v>84</v>
      </c>
      <c r="AN70" s="88">
        <v>85</v>
      </c>
      <c r="AO70" s="88">
        <v>86</v>
      </c>
      <c r="AP70" s="88">
        <v>87</v>
      </c>
      <c r="AQ70" s="88">
        <v>88</v>
      </c>
      <c r="AR70" s="88">
        <v>89</v>
      </c>
      <c r="AS70" s="88">
        <v>90</v>
      </c>
      <c r="AT70" s="88">
        <v>91</v>
      </c>
      <c r="AU70" s="88">
        <v>92</v>
      </c>
      <c r="AV70" s="88">
        <v>93</v>
      </c>
      <c r="AW70" s="88">
        <v>94</v>
      </c>
      <c r="AX70" s="88">
        <v>95</v>
      </c>
      <c r="AY70" s="88">
        <v>96</v>
      </c>
      <c r="AZ70" s="88">
        <v>97</v>
      </c>
      <c r="BA70" s="88">
        <v>98</v>
      </c>
      <c r="BB70" s="88">
        <v>99</v>
      </c>
      <c r="BC70" s="88">
        <v>100</v>
      </c>
      <c r="BD70" s="88">
        <v>101</v>
      </c>
      <c r="BE70" s="88">
        <v>102</v>
      </c>
      <c r="BF70" s="88">
        <v>103</v>
      </c>
      <c r="BG70" s="88">
        <v>104</v>
      </c>
      <c r="BH70" s="88">
        <v>105</v>
      </c>
      <c r="BI70" s="88">
        <v>106</v>
      </c>
      <c r="BJ70" s="88">
        <v>107</v>
      </c>
      <c r="BK70" s="88">
        <v>108</v>
      </c>
      <c r="BL70" s="88">
        <v>109</v>
      </c>
      <c r="BM70" s="88">
        <v>110</v>
      </c>
      <c r="BN70" s="88">
        <v>111</v>
      </c>
      <c r="BO70" s="89">
        <v>112</v>
      </c>
      <c r="BP70" s="243">
        <v>113</v>
      </c>
      <c r="BQ70" s="243">
        <v>114</v>
      </c>
      <c r="BR70" s="243">
        <v>115</v>
      </c>
      <c r="BS70" s="243">
        <v>116</v>
      </c>
      <c r="BT70" s="243">
        <v>117</v>
      </c>
      <c r="BU70" s="90" t="s">
        <v>18</v>
      </c>
      <c r="BV70" s="236">
        <f>MEDIAN(D85:BT85)</f>
        <v>60</v>
      </c>
      <c r="BW70" s="231" t="s">
        <v>60</v>
      </c>
    </row>
    <row r="71" spans="1:75" ht="15">
      <c r="A71" s="111" t="s">
        <v>65</v>
      </c>
      <c r="B71" s="83" t="s">
        <v>57</v>
      </c>
      <c r="C71" s="61" t="s">
        <v>18</v>
      </c>
      <c r="D71" s="68">
        <f>D47+D55+D63</f>
        <v>0</v>
      </c>
      <c r="E71" s="69">
        <f>E47+E55+E63</f>
        <v>0</v>
      </c>
      <c r="F71" s="69">
        <f t="shared" ref="F71:BN71" si="193">F47+F55+F63</f>
        <v>0</v>
      </c>
      <c r="G71" s="69">
        <f t="shared" si="193"/>
        <v>8</v>
      </c>
      <c r="H71" s="69">
        <f t="shared" si="193"/>
        <v>0</v>
      </c>
      <c r="I71" s="69">
        <f t="shared" si="193"/>
        <v>15</v>
      </c>
      <c r="J71" s="69">
        <f t="shared" si="193"/>
        <v>13</v>
      </c>
      <c r="K71" s="69">
        <f t="shared" si="193"/>
        <v>1</v>
      </c>
      <c r="L71" s="69">
        <f t="shared" si="193"/>
        <v>11</v>
      </c>
      <c r="M71" s="69">
        <f t="shared" si="193"/>
        <v>3</v>
      </c>
      <c r="N71" s="69">
        <f t="shared" si="193"/>
        <v>8</v>
      </c>
      <c r="O71" s="69">
        <f t="shared" si="193"/>
        <v>8</v>
      </c>
      <c r="P71" s="69">
        <f t="shared" si="193"/>
        <v>3</v>
      </c>
      <c r="Q71" s="69">
        <f t="shared" si="193"/>
        <v>5</v>
      </c>
      <c r="R71" s="69">
        <f t="shared" si="193"/>
        <v>1</v>
      </c>
      <c r="S71" s="69">
        <f t="shared" si="193"/>
        <v>3</v>
      </c>
      <c r="T71" s="69">
        <f t="shared" si="193"/>
        <v>3</v>
      </c>
      <c r="U71" s="69">
        <f t="shared" si="193"/>
        <v>0</v>
      </c>
      <c r="V71" s="69">
        <f t="shared" si="193"/>
        <v>2</v>
      </c>
      <c r="W71" s="69">
        <f t="shared" si="193"/>
        <v>1</v>
      </c>
      <c r="X71" s="69">
        <f t="shared" si="193"/>
        <v>0</v>
      </c>
      <c r="Y71" s="69">
        <f t="shared" si="193"/>
        <v>0</v>
      </c>
      <c r="Z71" s="69">
        <f t="shared" si="193"/>
        <v>0</v>
      </c>
      <c r="AA71" s="69">
        <f t="shared" si="193"/>
        <v>0</v>
      </c>
      <c r="AB71" s="69">
        <f t="shared" si="193"/>
        <v>0</v>
      </c>
      <c r="AC71" s="69">
        <f t="shared" si="193"/>
        <v>0</v>
      </c>
      <c r="AD71" s="69">
        <f t="shared" si="193"/>
        <v>0</v>
      </c>
      <c r="AE71" s="69">
        <f t="shared" si="193"/>
        <v>0</v>
      </c>
      <c r="AF71" s="69">
        <f t="shared" si="193"/>
        <v>0</v>
      </c>
      <c r="AG71" s="69">
        <f t="shared" si="193"/>
        <v>0</v>
      </c>
      <c r="AH71" s="69">
        <f t="shared" si="193"/>
        <v>0</v>
      </c>
      <c r="AI71" s="69">
        <f t="shared" si="193"/>
        <v>0</v>
      </c>
      <c r="AJ71" s="69">
        <f t="shared" si="193"/>
        <v>0</v>
      </c>
      <c r="AK71" s="69">
        <f t="shared" si="193"/>
        <v>0</v>
      </c>
      <c r="AL71" s="69">
        <f t="shared" si="193"/>
        <v>0</v>
      </c>
      <c r="AM71" s="69">
        <f t="shared" si="193"/>
        <v>0</v>
      </c>
      <c r="AN71" s="69">
        <f t="shared" si="193"/>
        <v>0</v>
      </c>
      <c r="AO71" s="69">
        <f t="shared" si="193"/>
        <v>0</v>
      </c>
      <c r="AP71" s="69">
        <f t="shared" si="193"/>
        <v>0</v>
      </c>
      <c r="AQ71" s="69">
        <f t="shared" si="193"/>
        <v>0</v>
      </c>
      <c r="AR71" s="69">
        <f t="shared" si="193"/>
        <v>0</v>
      </c>
      <c r="AS71" s="69">
        <f t="shared" si="193"/>
        <v>0</v>
      </c>
      <c r="AT71" s="69">
        <f t="shared" si="193"/>
        <v>0</v>
      </c>
      <c r="AU71" s="69">
        <f t="shared" si="193"/>
        <v>0</v>
      </c>
      <c r="AV71" s="69">
        <f t="shared" si="193"/>
        <v>0</v>
      </c>
      <c r="AW71" s="69">
        <f t="shared" si="193"/>
        <v>0</v>
      </c>
      <c r="AX71" s="69">
        <f t="shared" si="193"/>
        <v>0</v>
      </c>
      <c r="AY71" s="69">
        <f t="shared" si="193"/>
        <v>0</v>
      </c>
      <c r="AZ71" s="69">
        <f t="shared" si="193"/>
        <v>0</v>
      </c>
      <c r="BA71" s="69">
        <f t="shared" si="193"/>
        <v>0</v>
      </c>
      <c r="BB71" s="69">
        <f t="shared" si="193"/>
        <v>0</v>
      </c>
      <c r="BC71" s="69">
        <f t="shared" si="193"/>
        <v>0</v>
      </c>
      <c r="BD71" s="69">
        <f t="shared" si="193"/>
        <v>0</v>
      </c>
      <c r="BE71" s="69">
        <f t="shared" si="193"/>
        <v>0</v>
      </c>
      <c r="BF71" s="69">
        <f t="shared" si="193"/>
        <v>0</v>
      </c>
      <c r="BG71" s="69">
        <f t="shared" si="193"/>
        <v>0</v>
      </c>
      <c r="BH71" s="69">
        <f t="shared" si="193"/>
        <v>0</v>
      </c>
      <c r="BI71" s="69">
        <f t="shared" si="193"/>
        <v>0</v>
      </c>
      <c r="BJ71" s="69">
        <f t="shared" si="193"/>
        <v>0</v>
      </c>
      <c r="BK71" s="69">
        <f t="shared" si="193"/>
        <v>0</v>
      </c>
      <c r="BL71" s="69">
        <f t="shared" si="193"/>
        <v>0</v>
      </c>
      <c r="BM71" s="69">
        <f t="shared" si="193"/>
        <v>0</v>
      </c>
      <c r="BN71" s="69">
        <f t="shared" si="193"/>
        <v>0</v>
      </c>
      <c r="BO71" s="69">
        <f t="shared" ref="BO71:BT71" si="194">BO47+BO55+BO63</f>
        <v>0</v>
      </c>
      <c r="BP71" s="69">
        <f t="shared" si="194"/>
        <v>0</v>
      </c>
      <c r="BQ71" s="69">
        <f t="shared" si="194"/>
        <v>0</v>
      </c>
      <c r="BR71" s="69">
        <f t="shared" si="194"/>
        <v>0</v>
      </c>
      <c r="BS71" s="69">
        <f t="shared" si="194"/>
        <v>0</v>
      </c>
      <c r="BT71" s="69">
        <f t="shared" si="194"/>
        <v>0</v>
      </c>
      <c r="BU71" s="100">
        <f t="shared" ref="BU71:BU76" si="195">SUM(D71:BT71)</f>
        <v>85</v>
      </c>
      <c r="BV71" s="235"/>
      <c r="BW71" s="236">
        <f>IF(BU71&gt;0,BU78/BU71,0)</f>
        <v>57.588235294117645</v>
      </c>
    </row>
    <row r="72" spans="1:75">
      <c r="A72" s="112" t="s">
        <v>66</v>
      </c>
      <c r="B72" s="63" t="s">
        <v>57</v>
      </c>
      <c r="C72" s="64" t="s">
        <v>32</v>
      </c>
      <c r="D72" s="70">
        <f t="shared" ref="D72:BN72" si="196">D48+D56+D64</f>
        <v>0</v>
      </c>
      <c r="E72" s="71">
        <f t="shared" si="196"/>
        <v>0</v>
      </c>
      <c r="F72" s="71">
        <f t="shared" si="196"/>
        <v>0</v>
      </c>
      <c r="G72" s="71">
        <f t="shared" si="196"/>
        <v>0</v>
      </c>
      <c r="H72" s="71">
        <f t="shared" si="196"/>
        <v>0</v>
      </c>
      <c r="I72" s="71">
        <f t="shared" si="196"/>
        <v>0</v>
      </c>
      <c r="J72" s="71">
        <f t="shared" si="196"/>
        <v>0</v>
      </c>
      <c r="K72" s="71">
        <f t="shared" si="196"/>
        <v>0</v>
      </c>
      <c r="L72" s="71">
        <f t="shared" si="196"/>
        <v>0</v>
      </c>
      <c r="M72" s="71">
        <f t="shared" si="196"/>
        <v>0</v>
      </c>
      <c r="N72" s="71">
        <f t="shared" si="196"/>
        <v>0</v>
      </c>
      <c r="O72" s="71">
        <f t="shared" si="196"/>
        <v>0</v>
      </c>
      <c r="P72" s="71">
        <f t="shared" si="196"/>
        <v>0</v>
      </c>
      <c r="Q72" s="71">
        <f t="shared" si="196"/>
        <v>0</v>
      </c>
      <c r="R72" s="71">
        <f t="shared" si="196"/>
        <v>0</v>
      </c>
      <c r="S72" s="71">
        <f t="shared" si="196"/>
        <v>0</v>
      </c>
      <c r="T72" s="71">
        <f t="shared" si="196"/>
        <v>0</v>
      </c>
      <c r="U72" s="71">
        <f t="shared" si="196"/>
        <v>0</v>
      </c>
      <c r="V72" s="71">
        <f t="shared" si="196"/>
        <v>0</v>
      </c>
      <c r="W72" s="71">
        <f t="shared" si="196"/>
        <v>0</v>
      </c>
      <c r="X72" s="71">
        <f t="shared" si="196"/>
        <v>0</v>
      </c>
      <c r="Y72" s="71">
        <f t="shared" si="196"/>
        <v>0</v>
      </c>
      <c r="Z72" s="71">
        <f t="shared" si="196"/>
        <v>0</v>
      </c>
      <c r="AA72" s="71">
        <f t="shared" si="196"/>
        <v>0</v>
      </c>
      <c r="AB72" s="71">
        <f t="shared" si="196"/>
        <v>0</v>
      </c>
      <c r="AC72" s="71">
        <f t="shared" si="196"/>
        <v>0</v>
      </c>
      <c r="AD72" s="71">
        <f t="shared" si="196"/>
        <v>0</v>
      </c>
      <c r="AE72" s="71">
        <f t="shared" si="196"/>
        <v>0</v>
      </c>
      <c r="AF72" s="71">
        <f t="shared" si="196"/>
        <v>0</v>
      </c>
      <c r="AG72" s="71">
        <f t="shared" si="196"/>
        <v>0</v>
      </c>
      <c r="AH72" s="71">
        <f t="shared" si="196"/>
        <v>0</v>
      </c>
      <c r="AI72" s="71">
        <f t="shared" si="196"/>
        <v>0</v>
      </c>
      <c r="AJ72" s="71">
        <f t="shared" si="196"/>
        <v>0</v>
      </c>
      <c r="AK72" s="71">
        <f t="shared" si="196"/>
        <v>0</v>
      </c>
      <c r="AL72" s="71">
        <f t="shared" si="196"/>
        <v>0</v>
      </c>
      <c r="AM72" s="71">
        <f t="shared" si="196"/>
        <v>0</v>
      </c>
      <c r="AN72" s="71">
        <f t="shared" si="196"/>
        <v>0</v>
      </c>
      <c r="AO72" s="71">
        <f t="shared" si="196"/>
        <v>0</v>
      </c>
      <c r="AP72" s="71">
        <f t="shared" si="196"/>
        <v>0</v>
      </c>
      <c r="AQ72" s="71">
        <f t="shared" si="196"/>
        <v>0</v>
      </c>
      <c r="AR72" s="71">
        <f t="shared" si="196"/>
        <v>0</v>
      </c>
      <c r="AS72" s="71">
        <f t="shared" si="196"/>
        <v>0</v>
      </c>
      <c r="AT72" s="71">
        <f t="shared" si="196"/>
        <v>0</v>
      </c>
      <c r="AU72" s="71">
        <f t="shared" si="196"/>
        <v>0</v>
      </c>
      <c r="AV72" s="71">
        <f t="shared" si="196"/>
        <v>0</v>
      </c>
      <c r="AW72" s="71">
        <f t="shared" si="196"/>
        <v>0</v>
      </c>
      <c r="AX72" s="71">
        <f t="shared" si="196"/>
        <v>0</v>
      </c>
      <c r="AY72" s="71">
        <f t="shared" si="196"/>
        <v>0</v>
      </c>
      <c r="AZ72" s="71">
        <f t="shared" si="196"/>
        <v>0</v>
      </c>
      <c r="BA72" s="71">
        <f t="shared" si="196"/>
        <v>0</v>
      </c>
      <c r="BB72" s="71">
        <f t="shared" si="196"/>
        <v>0</v>
      </c>
      <c r="BC72" s="71">
        <f t="shared" si="196"/>
        <v>0</v>
      </c>
      <c r="BD72" s="71">
        <f t="shared" si="196"/>
        <v>0</v>
      </c>
      <c r="BE72" s="71">
        <f t="shared" si="196"/>
        <v>0</v>
      </c>
      <c r="BF72" s="71">
        <f t="shared" si="196"/>
        <v>0</v>
      </c>
      <c r="BG72" s="71">
        <f t="shared" si="196"/>
        <v>0</v>
      </c>
      <c r="BH72" s="71">
        <f t="shared" si="196"/>
        <v>0</v>
      </c>
      <c r="BI72" s="71">
        <f t="shared" si="196"/>
        <v>0</v>
      </c>
      <c r="BJ72" s="71">
        <f t="shared" si="196"/>
        <v>0</v>
      </c>
      <c r="BK72" s="71">
        <f t="shared" si="196"/>
        <v>0</v>
      </c>
      <c r="BL72" s="71">
        <f t="shared" si="196"/>
        <v>0</v>
      </c>
      <c r="BM72" s="71">
        <f t="shared" si="196"/>
        <v>0</v>
      </c>
      <c r="BN72" s="71">
        <f t="shared" si="196"/>
        <v>0</v>
      </c>
      <c r="BO72" s="71">
        <f t="shared" ref="BO72:BT72" si="197">BO48+BO56+BO64</f>
        <v>0</v>
      </c>
      <c r="BP72" s="71">
        <f t="shared" si="197"/>
        <v>0</v>
      </c>
      <c r="BQ72" s="71">
        <f t="shared" si="197"/>
        <v>0</v>
      </c>
      <c r="BR72" s="71">
        <f t="shared" si="197"/>
        <v>0</v>
      </c>
      <c r="BS72" s="71">
        <f t="shared" si="197"/>
        <v>0</v>
      </c>
      <c r="BT72" s="71">
        <f t="shared" si="197"/>
        <v>0</v>
      </c>
      <c r="BU72" s="101">
        <f t="shared" si="195"/>
        <v>0</v>
      </c>
      <c r="BV72" s="235"/>
      <c r="BW72" s="237">
        <f>IF(BU72&gt;0,BU79/BU72,0)</f>
        <v>0</v>
      </c>
    </row>
    <row r="73" spans="1:75">
      <c r="A73" s="112" t="s">
        <v>66</v>
      </c>
      <c r="B73" s="63" t="s">
        <v>57</v>
      </c>
      <c r="C73" s="64" t="s">
        <v>33</v>
      </c>
      <c r="D73" s="70">
        <f t="shared" ref="D73:BN73" si="198">D49+D57+D65</f>
        <v>0</v>
      </c>
      <c r="E73" s="71">
        <f t="shared" si="198"/>
        <v>0</v>
      </c>
      <c r="F73" s="71">
        <f t="shared" si="198"/>
        <v>0</v>
      </c>
      <c r="G73" s="71">
        <f t="shared" si="198"/>
        <v>0</v>
      </c>
      <c r="H73" s="71">
        <f t="shared" si="198"/>
        <v>0</v>
      </c>
      <c r="I73" s="71">
        <f t="shared" si="198"/>
        <v>1</v>
      </c>
      <c r="J73" s="71">
        <f t="shared" si="198"/>
        <v>3</v>
      </c>
      <c r="K73" s="71">
        <f t="shared" si="198"/>
        <v>0</v>
      </c>
      <c r="L73" s="71">
        <f t="shared" si="198"/>
        <v>0</v>
      </c>
      <c r="M73" s="71">
        <f t="shared" si="198"/>
        <v>1</v>
      </c>
      <c r="N73" s="71">
        <f t="shared" si="198"/>
        <v>1</v>
      </c>
      <c r="O73" s="71">
        <f t="shared" si="198"/>
        <v>5</v>
      </c>
      <c r="P73" s="71">
        <f t="shared" si="198"/>
        <v>1</v>
      </c>
      <c r="Q73" s="71">
        <f t="shared" si="198"/>
        <v>1</v>
      </c>
      <c r="R73" s="71">
        <f t="shared" si="198"/>
        <v>1</v>
      </c>
      <c r="S73" s="71">
        <f t="shared" si="198"/>
        <v>1</v>
      </c>
      <c r="T73" s="71">
        <f t="shared" si="198"/>
        <v>0</v>
      </c>
      <c r="U73" s="71">
        <f t="shared" si="198"/>
        <v>0</v>
      </c>
      <c r="V73" s="71">
        <f t="shared" si="198"/>
        <v>1</v>
      </c>
      <c r="W73" s="71">
        <f t="shared" si="198"/>
        <v>0</v>
      </c>
      <c r="X73" s="71">
        <f t="shared" si="198"/>
        <v>0</v>
      </c>
      <c r="Y73" s="71">
        <f t="shared" si="198"/>
        <v>0</v>
      </c>
      <c r="Z73" s="71">
        <f t="shared" si="198"/>
        <v>0</v>
      </c>
      <c r="AA73" s="71">
        <f t="shared" si="198"/>
        <v>0</v>
      </c>
      <c r="AB73" s="71">
        <f t="shared" si="198"/>
        <v>0</v>
      </c>
      <c r="AC73" s="71">
        <f t="shared" si="198"/>
        <v>0</v>
      </c>
      <c r="AD73" s="71">
        <f t="shared" si="198"/>
        <v>0</v>
      </c>
      <c r="AE73" s="71">
        <f t="shared" si="198"/>
        <v>0</v>
      </c>
      <c r="AF73" s="71">
        <f t="shared" si="198"/>
        <v>0</v>
      </c>
      <c r="AG73" s="71">
        <f t="shared" si="198"/>
        <v>0</v>
      </c>
      <c r="AH73" s="71">
        <f t="shared" si="198"/>
        <v>0</v>
      </c>
      <c r="AI73" s="71">
        <f t="shared" si="198"/>
        <v>0</v>
      </c>
      <c r="AJ73" s="71">
        <f t="shared" si="198"/>
        <v>0</v>
      </c>
      <c r="AK73" s="71">
        <f t="shared" si="198"/>
        <v>0</v>
      </c>
      <c r="AL73" s="71">
        <f t="shared" si="198"/>
        <v>0</v>
      </c>
      <c r="AM73" s="71">
        <f t="shared" si="198"/>
        <v>0</v>
      </c>
      <c r="AN73" s="71">
        <f t="shared" si="198"/>
        <v>0</v>
      </c>
      <c r="AO73" s="71">
        <f t="shared" si="198"/>
        <v>0</v>
      </c>
      <c r="AP73" s="71">
        <f t="shared" si="198"/>
        <v>0</v>
      </c>
      <c r="AQ73" s="71">
        <f t="shared" si="198"/>
        <v>0</v>
      </c>
      <c r="AR73" s="71">
        <f t="shared" si="198"/>
        <v>0</v>
      </c>
      <c r="AS73" s="71">
        <f t="shared" si="198"/>
        <v>0</v>
      </c>
      <c r="AT73" s="71">
        <f t="shared" si="198"/>
        <v>0</v>
      </c>
      <c r="AU73" s="71">
        <f t="shared" si="198"/>
        <v>0</v>
      </c>
      <c r="AV73" s="71">
        <f t="shared" si="198"/>
        <v>0</v>
      </c>
      <c r="AW73" s="71">
        <f t="shared" si="198"/>
        <v>0</v>
      </c>
      <c r="AX73" s="71">
        <f t="shared" si="198"/>
        <v>0</v>
      </c>
      <c r="AY73" s="71">
        <f t="shared" si="198"/>
        <v>0</v>
      </c>
      <c r="AZ73" s="71">
        <f t="shared" si="198"/>
        <v>0</v>
      </c>
      <c r="BA73" s="71">
        <f t="shared" si="198"/>
        <v>0</v>
      </c>
      <c r="BB73" s="71">
        <f t="shared" si="198"/>
        <v>0</v>
      </c>
      <c r="BC73" s="71">
        <f t="shared" si="198"/>
        <v>0</v>
      </c>
      <c r="BD73" s="71">
        <f t="shared" si="198"/>
        <v>0</v>
      </c>
      <c r="BE73" s="71">
        <f t="shared" si="198"/>
        <v>0</v>
      </c>
      <c r="BF73" s="71">
        <f t="shared" si="198"/>
        <v>0</v>
      </c>
      <c r="BG73" s="71">
        <f t="shared" si="198"/>
        <v>0</v>
      </c>
      <c r="BH73" s="71">
        <f t="shared" si="198"/>
        <v>0</v>
      </c>
      <c r="BI73" s="71">
        <f t="shared" si="198"/>
        <v>0</v>
      </c>
      <c r="BJ73" s="71">
        <f t="shared" si="198"/>
        <v>0</v>
      </c>
      <c r="BK73" s="71">
        <f t="shared" si="198"/>
        <v>0</v>
      </c>
      <c r="BL73" s="71">
        <f t="shared" si="198"/>
        <v>0</v>
      </c>
      <c r="BM73" s="71">
        <f t="shared" si="198"/>
        <v>0</v>
      </c>
      <c r="BN73" s="71">
        <f t="shared" si="198"/>
        <v>0</v>
      </c>
      <c r="BO73" s="71">
        <f t="shared" ref="BO73:BT73" si="199">BO49+BO57+BO65</f>
        <v>0</v>
      </c>
      <c r="BP73" s="71">
        <f t="shared" si="199"/>
        <v>0</v>
      </c>
      <c r="BQ73" s="71">
        <f t="shared" si="199"/>
        <v>0</v>
      </c>
      <c r="BR73" s="71">
        <f t="shared" si="199"/>
        <v>0</v>
      </c>
      <c r="BS73" s="71">
        <f t="shared" si="199"/>
        <v>0</v>
      </c>
      <c r="BT73" s="71">
        <f t="shared" si="199"/>
        <v>0</v>
      </c>
      <c r="BU73" s="101">
        <f t="shared" si="195"/>
        <v>16</v>
      </c>
      <c r="BV73" s="235"/>
      <c r="BW73" s="237">
        <f t="shared" ref="BW73:BW75" si="200">IF(BU73&gt;0,BU80/BU73,0)</f>
        <v>59.5625</v>
      </c>
    </row>
    <row r="74" spans="1:75">
      <c r="A74" s="112" t="s">
        <v>66</v>
      </c>
      <c r="B74" s="63" t="s">
        <v>57</v>
      </c>
      <c r="C74" s="64" t="s">
        <v>34</v>
      </c>
      <c r="D74" s="70">
        <f t="shared" ref="D74:BN74" si="201">D50+D58+D66</f>
        <v>0</v>
      </c>
      <c r="E74" s="71">
        <f t="shared" si="201"/>
        <v>0</v>
      </c>
      <c r="F74" s="71">
        <f t="shared" si="201"/>
        <v>0</v>
      </c>
      <c r="G74" s="71">
        <f t="shared" si="201"/>
        <v>0</v>
      </c>
      <c r="H74" s="71">
        <f t="shared" si="201"/>
        <v>0</v>
      </c>
      <c r="I74" s="71">
        <f t="shared" si="201"/>
        <v>0</v>
      </c>
      <c r="J74" s="71">
        <f t="shared" si="201"/>
        <v>0</v>
      </c>
      <c r="K74" s="71">
        <f t="shared" si="201"/>
        <v>0</v>
      </c>
      <c r="L74" s="71">
        <f t="shared" si="201"/>
        <v>0</v>
      </c>
      <c r="M74" s="71">
        <f t="shared" si="201"/>
        <v>0</v>
      </c>
      <c r="N74" s="71">
        <f t="shared" si="201"/>
        <v>0</v>
      </c>
      <c r="O74" s="71">
        <f t="shared" si="201"/>
        <v>0</v>
      </c>
      <c r="P74" s="71">
        <f t="shared" si="201"/>
        <v>0</v>
      </c>
      <c r="Q74" s="71">
        <f t="shared" si="201"/>
        <v>0</v>
      </c>
      <c r="R74" s="71">
        <f t="shared" si="201"/>
        <v>0</v>
      </c>
      <c r="S74" s="71">
        <f t="shared" si="201"/>
        <v>0</v>
      </c>
      <c r="T74" s="71">
        <f t="shared" si="201"/>
        <v>0</v>
      </c>
      <c r="U74" s="71">
        <f t="shared" si="201"/>
        <v>0</v>
      </c>
      <c r="V74" s="71">
        <f t="shared" si="201"/>
        <v>0</v>
      </c>
      <c r="W74" s="71">
        <f t="shared" si="201"/>
        <v>0</v>
      </c>
      <c r="X74" s="71">
        <f t="shared" si="201"/>
        <v>0</v>
      </c>
      <c r="Y74" s="71">
        <f t="shared" si="201"/>
        <v>0</v>
      </c>
      <c r="Z74" s="71">
        <f t="shared" si="201"/>
        <v>0</v>
      </c>
      <c r="AA74" s="71">
        <f t="shared" si="201"/>
        <v>0</v>
      </c>
      <c r="AB74" s="71">
        <f t="shared" si="201"/>
        <v>0</v>
      </c>
      <c r="AC74" s="71">
        <f t="shared" si="201"/>
        <v>0</v>
      </c>
      <c r="AD74" s="71">
        <f t="shared" si="201"/>
        <v>0</v>
      </c>
      <c r="AE74" s="71">
        <f t="shared" si="201"/>
        <v>0</v>
      </c>
      <c r="AF74" s="71">
        <f t="shared" si="201"/>
        <v>0</v>
      </c>
      <c r="AG74" s="71">
        <f t="shared" si="201"/>
        <v>0</v>
      </c>
      <c r="AH74" s="71">
        <f t="shared" si="201"/>
        <v>0</v>
      </c>
      <c r="AI74" s="71">
        <f t="shared" si="201"/>
        <v>0</v>
      </c>
      <c r="AJ74" s="71">
        <f t="shared" si="201"/>
        <v>0</v>
      </c>
      <c r="AK74" s="71">
        <f t="shared" si="201"/>
        <v>0</v>
      </c>
      <c r="AL74" s="71">
        <f t="shared" si="201"/>
        <v>0</v>
      </c>
      <c r="AM74" s="71">
        <f t="shared" si="201"/>
        <v>0</v>
      </c>
      <c r="AN74" s="71">
        <f t="shared" si="201"/>
        <v>0</v>
      </c>
      <c r="AO74" s="71">
        <f t="shared" si="201"/>
        <v>0</v>
      </c>
      <c r="AP74" s="71">
        <f t="shared" si="201"/>
        <v>0</v>
      </c>
      <c r="AQ74" s="71">
        <f t="shared" si="201"/>
        <v>0</v>
      </c>
      <c r="AR74" s="71">
        <f t="shared" si="201"/>
        <v>0</v>
      </c>
      <c r="AS74" s="71">
        <f t="shared" si="201"/>
        <v>0</v>
      </c>
      <c r="AT74" s="71">
        <f t="shared" si="201"/>
        <v>0</v>
      </c>
      <c r="AU74" s="71">
        <f t="shared" si="201"/>
        <v>0</v>
      </c>
      <c r="AV74" s="71">
        <f t="shared" si="201"/>
        <v>0</v>
      </c>
      <c r="AW74" s="71">
        <f t="shared" si="201"/>
        <v>0</v>
      </c>
      <c r="AX74" s="71">
        <f t="shared" si="201"/>
        <v>0</v>
      </c>
      <c r="AY74" s="71">
        <f t="shared" si="201"/>
        <v>0</v>
      </c>
      <c r="AZ74" s="71">
        <f t="shared" si="201"/>
        <v>0</v>
      </c>
      <c r="BA74" s="71">
        <f t="shared" si="201"/>
        <v>0</v>
      </c>
      <c r="BB74" s="71">
        <f t="shared" si="201"/>
        <v>0</v>
      </c>
      <c r="BC74" s="71">
        <f t="shared" si="201"/>
        <v>0</v>
      </c>
      <c r="BD74" s="71">
        <f t="shared" si="201"/>
        <v>0</v>
      </c>
      <c r="BE74" s="71">
        <f t="shared" si="201"/>
        <v>0</v>
      </c>
      <c r="BF74" s="71">
        <f t="shared" si="201"/>
        <v>0</v>
      </c>
      <c r="BG74" s="71">
        <f t="shared" si="201"/>
        <v>0</v>
      </c>
      <c r="BH74" s="71">
        <f t="shared" si="201"/>
        <v>0</v>
      </c>
      <c r="BI74" s="71">
        <f t="shared" si="201"/>
        <v>0</v>
      </c>
      <c r="BJ74" s="71">
        <f t="shared" si="201"/>
        <v>0</v>
      </c>
      <c r="BK74" s="71">
        <f t="shared" si="201"/>
        <v>0</v>
      </c>
      <c r="BL74" s="71">
        <f t="shared" si="201"/>
        <v>0</v>
      </c>
      <c r="BM74" s="71">
        <f t="shared" si="201"/>
        <v>0</v>
      </c>
      <c r="BN74" s="71">
        <f t="shared" si="201"/>
        <v>0</v>
      </c>
      <c r="BO74" s="71">
        <f t="shared" ref="BO74:BT74" si="202">BO50+BO58+BO66</f>
        <v>0</v>
      </c>
      <c r="BP74" s="71">
        <f t="shared" si="202"/>
        <v>0</v>
      </c>
      <c r="BQ74" s="71">
        <f t="shared" si="202"/>
        <v>0</v>
      </c>
      <c r="BR74" s="71">
        <f t="shared" si="202"/>
        <v>0</v>
      </c>
      <c r="BS74" s="71">
        <f t="shared" si="202"/>
        <v>0</v>
      </c>
      <c r="BT74" s="71">
        <f t="shared" si="202"/>
        <v>0</v>
      </c>
      <c r="BU74" s="101">
        <f t="shared" si="195"/>
        <v>0</v>
      </c>
      <c r="BV74" s="235"/>
      <c r="BW74" s="237">
        <f t="shared" si="200"/>
        <v>0</v>
      </c>
    </row>
    <row r="75" spans="1:75">
      <c r="A75" s="112" t="s">
        <v>66</v>
      </c>
      <c r="B75" s="63" t="s">
        <v>57</v>
      </c>
      <c r="C75" s="64" t="s">
        <v>36</v>
      </c>
      <c r="D75" s="70">
        <f t="shared" ref="D75:BN75" si="203">D51+D59+D67</f>
        <v>0</v>
      </c>
      <c r="E75" s="71">
        <f t="shared" si="203"/>
        <v>0</v>
      </c>
      <c r="F75" s="71">
        <f t="shared" si="203"/>
        <v>0</v>
      </c>
      <c r="G75" s="71">
        <f t="shared" si="203"/>
        <v>0</v>
      </c>
      <c r="H75" s="71">
        <f t="shared" si="203"/>
        <v>0</v>
      </c>
      <c r="I75" s="71">
        <f t="shared" si="203"/>
        <v>0</v>
      </c>
      <c r="J75" s="71">
        <f t="shared" si="203"/>
        <v>1</v>
      </c>
      <c r="K75" s="71">
        <f t="shared" si="203"/>
        <v>0</v>
      </c>
      <c r="L75" s="71">
        <f t="shared" si="203"/>
        <v>1</v>
      </c>
      <c r="M75" s="71">
        <f t="shared" si="203"/>
        <v>0</v>
      </c>
      <c r="N75" s="71">
        <f t="shared" si="203"/>
        <v>1</v>
      </c>
      <c r="O75" s="71">
        <f t="shared" si="203"/>
        <v>0</v>
      </c>
      <c r="P75" s="71">
        <f t="shared" si="203"/>
        <v>2</v>
      </c>
      <c r="Q75" s="71">
        <f t="shared" si="203"/>
        <v>3</v>
      </c>
      <c r="R75" s="71">
        <f t="shared" si="203"/>
        <v>0</v>
      </c>
      <c r="S75" s="71">
        <f t="shared" si="203"/>
        <v>1</v>
      </c>
      <c r="T75" s="71">
        <f t="shared" si="203"/>
        <v>3</v>
      </c>
      <c r="U75" s="71">
        <f t="shared" si="203"/>
        <v>0</v>
      </c>
      <c r="V75" s="71">
        <f t="shared" si="203"/>
        <v>1</v>
      </c>
      <c r="W75" s="71">
        <f t="shared" si="203"/>
        <v>1</v>
      </c>
      <c r="X75" s="71">
        <f t="shared" si="203"/>
        <v>0</v>
      </c>
      <c r="Y75" s="71">
        <f t="shared" si="203"/>
        <v>0</v>
      </c>
      <c r="Z75" s="71">
        <f t="shared" si="203"/>
        <v>0</v>
      </c>
      <c r="AA75" s="71">
        <f t="shared" si="203"/>
        <v>0</v>
      </c>
      <c r="AB75" s="71">
        <f t="shared" si="203"/>
        <v>0</v>
      </c>
      <c r="AC75" s="71">
        <f t="shared" si="203"/>
        <v>0</v>
      </c>
      <c r="AD75" s="71">
        <f t="shared" si="203"/>
        <v>0</v>
      </c>
      <c r="AE75" s="71">
        <f t="shared" si="203"/>
        <v>0</v>
      </c>
      <c r="AF75" s="71">
        <f t="shared" si="203"/>
        <v>0</v>
      </c>
      <c r="AG75" s="71">
        <f t="shared" si="203"/>
        <v>0</v>
      </c>
      <c r="AH75" s="71">
        <f t="shared" si="203"/>
        <v>0</v>
      </c>
      <c r="AI75" s="71">
        <f t="shared" si="203"/>
        <v>0</v>
      </c>
      <c r="AJ75" s="71">
        <f t="shared" si="203"/>
        <v>0</v>
      </c>
      <c r="AK75" s="71">
        <f t="shared" si="203"/>
        <v>0</v>
      </c>
      <c r="AL75" s="71">
        <f t="shared" si="203"/>
        <v>0</v>
      </c>
      <c r="AM75" s="71">
        <f t="shared" si="203"/>
        <v>0</v>
      </c>
      <c r="AN75" s="71">
        <f t="shared" si="203"/>
        <v>0</v>
      </c>
      <c r="AO75" s="71">
        <f t="shared" si="203"/>
        <v>0</v>
      </c>
      <c r="AP75" s="71">
        <f t="shared" si="203"/>
        <v>0</v>
      </c>
      <c r="AQ75" s="71">
        <f t="shared" si="203"/>
        <v>0</v>
      </c>
      <c r="AR75" s="71">
        <f t="shared" si="203"/>
        <v>0</v>
      </c>
      <c r="AS75" s="71">
        <f t="shared" si="203"/>
        <v>0</v>
      </c>
      <c r="AT75" s="71">
        <f t="shared" si="203"/>
        <v>0</v>
      </c>
      <c r="AU75" s="71">
        <f t="shared" si="203"/>
        <v>0</v>
      </c>
      <c r="AV75" s="71">
        <f t="shared" si="203"/>
        <v>0</v>
      </c>
      <c r="AW75" s="71">
        <f t="shared" si="203"/>
        <v>0</v>
      </c>
      <c r="AX75" s="71">
        <f t="shared" si="203"/>
        <v>0</v>
      </c>
      <c r="AY75" s="71">
        <f t="shared" si="203"/>
        <v>0</v>
      </c>
      <c r="AZ75" s="71">
        <f t="shared" si="203"/>
        <v>0</v>
      </c>
      <c r="BA75" s="71">
        <f t="shared" si="203"/>
        <v>0</v>
      </c>
      <c r="BB75" s="71">
        <f t="shared" si="203"/>
        <v>0</v>
      </c>
      <c r="BC75" s="71">
        <f t="shared" si="203"/>
        <v>0</v>
      </c>
      <c r="BD75" s="71">
        <f t="shared" si="203"/>
        <v>0</v>
      </c>
      <c r="BE75" s="71">
        <f t="shared" si="203"/>
        <v>0</v>
      </c>
      <c r="BF75" s="71">
        <f t="shared" si="203"/>
        <v>0</v>
      </c>
      <c r="BG75" s="71">
        <f t="shared" si="203"/>
        <v>0</v>
      </c>
      <c r="BH75" s="71">
        <f t="shared" si="203"/>
        <v>0</v>
      </c>
      <c r="BI75" s="71">
        <f t="shared" si="203"/>
        <v>0</v>
      </c>
      <c r="BJ75" s="71">
        <f t="shared" si="203"/>
        <v>0</v>
      </c>
      <c r="BK75" s="71">
        <f t="shared" si="203"/>
        <v>0</v>
      </c>
      <c r="BL75" s="71">
        <f t="shared" si="203"/>
        <v>0</v>
      </c>
      <c r="BM75" s="71">
        <f t="shared" si="203"/>
        <v>0</v>
      </c>
      <c r="BN75" s="71">
        <f t="shared" si="203"/>
        <v>0</v>
      </c>
      <c r="BO75" s="71">
        <f t="shared" ref="BO75:BT75" si="204">BO51+BO59+BO67</f>
        <v>0</v>
      </c>
      <c r="BP75" s="71">
        <f t="shared" si="204"/>
        <v>0</v>
      </c>
      <c r="BQ75" s="71">
        <f t="shared" si="204"/>
        <v>0</v>
      </c>
      <c r="BR75" s="71">
        <f t="shared" si="204"/>
        <v>0</v>
      </c>
      <c r="BS75" s="71">
        <f t="shared" si="204"/>
        <v>0</v>
      </c>
      <c r="BT75" s="71">
        <f t="shared" si="204"/>
        <v>0</v>
      </c>
      <c r="BU75" s="101">
        <f t="shared" si="195"/>
        <v>14</v>
      </c>
      <c r="BV75" s="235"/>
      <c r="BW75" s="237">
        <f t="shared" si="200"/>
        <v>62.357142857142854</v>
      </c>
    </row>
    <row r="76" spans="1:75" ht="15" thickBot="1">
      <c r="A76" s="113" t="s">
        <v>67</v>
      </c>
      <c r="B76" s="66" t="s">
        <v>57</v>
      </c>
      <c r="C76" s="67" t="s">
        <v>37</v>
      </c>
      <c r="D76" s="73">
        <f t="shared" ref="D76:BN76" si="205">D52+D60+D68</f>
        <v>0</v>
      </c>
      <c r="E76" s="74">
        <f t="shared" si="205"/>
        <v>0</v>
      </c>
      <c r="F76" s="74">
        <f t="shared" si="205"/>
        <v>0</v>
      </c>
      <c r="G76" s="74">
        <f t="shared" si="205"/>
        <v>8</v>
      </c>
      <c r="H76" s="74">
        <f t="shared" si="205"/>
        <v>0</v>
      </c>
      <c r="I76" s="74">
        <f t="shared" si="205"/>
        <v>14</v>
      </c>
      <c r="J76" s="74">
        <f t="shared" si="205"/>
        <v>9</v>
      </c>
      <c r="K76" s="74">
        <f t="shared" si="205"/>
        <v>1</v>
      </c>
      <c r="L76" s="74">
        <f t="shared" si="205"/>
        <v>10</v>
      </c>
      <c r="M76" s="74">
        <f t="shared" si="205"/>
        <v>2</v>
      </c>
      <c r="N76" s="74">
        <f t="shared" si="205"/>
        <v>6</v>
      </c>
      <c r="O76" s="74">
        <f t="shared" si="205"/>
        <v>3</v>
      </c>
      <c r="P76" s="74">
        <f t="shared" si="205"/>
        <v>0</v>
      </c>
      <c r="Q76" s="74">
        <f t="shared" si="205"/>
        <v>1</v>
      </c>
      <c r="R76" s="74">
        <f t="shared" si="205"/>
        <v>0</v>
      </c>
      <c r="S76" s="74">
        <f t="shared" si="205"/>
        <v>1</v>
      </c>
      <c r="T76" s="74">
        <f t="shared" si="205"/>
        <v>0</v>
      </c>
      <c r="U76" s="74">
        <f t="shared" si="205"/>
        <v>0</v>
      </c>
      <c r="V76" s="74">
        <f t="shared" si="205"/>
        <v>0</v>
      </c>
      <c r="W76" s="74">
        <f t="shared" si="205"/>
        <v>0</v>
      </c>
      <c r="X76" s="74">
        <f t="shared" si="205"/>
        <v>0</v>
      </c>
      <c r="Y76" s="74">
        <f t="shared" si="205"/>
        <v>0</v>
      </c>
      <c r="Z76" s="74">
        <f t="shared" si="205"/>
        <v>0</v>
      </c>
      <c r="AA76" s="74">
        <f t="shared" si="205"/>
        <v>0</v>
      </c>
      <c r="AB76" s="74">
        <f t="shared" si="205"/>
        <v>0</v>
      </c>
      <c r="AC76" s="74">
        <f t="shared" si="205"/>
        <v>0</v>
      </c>
      <c r="AD76" s="74">
        <f t="shared" si="205"/>
        <v>0</v>
      </c>
      <c r="AE76" s="74">
        <f t="shared" si="205"/>
        <v>0</v>
      </c>
      <c r="AF76" s="74">
        <f t="shared" si="205"/>
        <v>0</v>
      </c>
      <c r="AG76" s="74">
        <f t="shared" si="205"/>
        <v>0</v>
      </c>
      <c r="AH76" s="74">
        <f t="shared" si="205"/>
        <v>0</v>
      </c>
      <c r="AI76" s="74">
        <f t="shared" si="205"/>
        <v>0</v>
      </c>
      <c r="AJ76" s="74">
        <f t="shared" si="205"/>
        <v>0</v>
      </c>
      <c r="AK76" s="74">
        <f t="shared" si="205"/>
        <v>0</v>
      </c>
      <c r="AL76" s="74">
        <f t="shared" si="205"/>
        <v>0</v>
      </c>
      <c r="AM76" s="74">
        <f t="shared" si="205"/>
        <v>0</v>
      </c>
      <c r="AN76" s="74">
        <f t="shared" si="205"/>
        <v>0</v>
      </c>
      <c r="AO76" s="74">
        <f t="shared" si="205"/>
        <v>0</v>
      </c>
      <c r="AP76" s="74">
        <f t="shared" si="205"/>
        <v>0</v>
      </c>
      <c r="AQ76" s="74">
        <f t="shared" si="205"/>
        <v>0</v>
      </c>
      <c r="AR76" s="74">
        <f t="shared" si="205"/>
        <v>0</v>
      </c>
      <c r="AS76" s="74">
        <f t="shared" si="205"/>
        <v>0</v>
      </c>
      <c r="AT76" s="74">
        <f t="shared" si="205"/>
        <v>0</v>
      </c>
      <c r="AU76" s="74">
        <f t="shared" si="205"/>
        <v>0</v>
      </c>
      <c r="AV76" s="74">
        <f t="shared" si="205"/>
        <v>0</v>
      </c>
      <c r="AW76" s="74">
        <f t="shared" si="205"/>
        <v>0</v>
      </c>
      <c r="AX76" s="74">
        <f t="shared" si="205"/>
        <v>0</v>
      </c>
      <c r="AY76" s="74">
        <f t="shared" si="205"/>
        <v>0</v>
      </c>
      <c r="AZ76" s="74">
        <f t="shared" si="205"/>
        <v>0</v>
      </c>
      <c r="BA76" s="74">
        <f t="shared" si="205"/>
        <v>0</v>
      </c>
      <c r="BB76" s="74">
        <f t="shared" si="205"/>
        <v>0</v>
      </c>
      <c r="BC76" s="74">
        <f t="shared" si="205"/>
        <v>0</v>
      </c>
      <c r="BD76" s="74">
        <f t="shared" si="205"/>
        <v>0</v>
      </c>
      <c r="BE76" s="74">
        <f t="shared" si="205"/>
        <v>0</v>
      </c>
      <c r="BF76" s="74">
        <f t="shared" si="205"/>
        <v>0</v>
      </c>
      <c r="BG76" s="74">
        <f t="shared" si="205"/>
        <v>0</v>
      </c>
      <c r="BH76" s="74">
        <f t="shared" si="205"/>
        <v>0</v>
      </c>
      <c r="BI76" s="74">
        <f t="shared" si="205"/>
        <v>0</v>
      </c>
      <c r="BJ76" s="74">
        <f t="shared" si="205"/>
        <v>0</v>
      </c>
      <c r="BK76" s="74">
        <f t="shared" si="205"/>
        <v>0</v>
      </c>
      <c r="BL76" s="74">
        <f t="shared" si="205"/>
        <v>0</v>
      </c>
      <c r="BM76" s="74">
        <f t="shared" si="205"/>
        <v>0</v>
      </c>
      <c r="BN76" s="74">
        <f t="shared" si="205"/>
        <v>0</v>
      </c>
      <c r="BO76" s="74">
        <f t="shared" ref="BO76:BT76" si="206">BO52+BO60+BO68</f>
        <v>0</v>
      </c>
      <c r="BP76" s="74">
        <f t="shared" si="206"/>
        <v>0</v>
      </c>
      <c r="BQ76" s="74">
        <f t="shared" si="206"/>
        <v>0</v>
      </c>
      <c r="BR76" s="74">
        <f t="shared" si="206"/>
        <v>0</v>
      </c>
      <c r="BS76" s="74">
        <f t="shared" si="206"/>
        <v>0</v>
      </c>
      <c r="BT76" s="74">
        <f t="shared" si="206"/>
        <v>0</v>
      </c>
      <c r="BU76" s="102">
        <f t="shared" si="195"/>
        <v>55</v>
      </c>
      <c r="BV76" s="235"/>
      <c r="BW76" s="237">
        <f>IF(BU76&gt;0,BU83/BU76,0)</f>
        <v>55.8</v>
      </c>
    </row>
    <row r="78" spans="1:75">
      <c r="A78" s="110" t="s">
        <v>44</v>
      </c>
      <c r="B78" s="110" t="s">
        <v>57</v>
      </c>
      <c r="C78" s="110" t="s">
        <v>18</v>
      </c>
      <c r="D78" s="110">
        <f>D$70*D$71</f>
        <v>0</v>
      </c>
      <c r="E78" s="110">
        <f t="shared" ref="E78:BP78" si="207">E$70*E$71</f>
        <v>0</v>
      </c>
      <c r="F78" s="110">
        <f t="shared" si="207"/>
        <v>0</v>
      </c>
      <c r="G78" s="110">
        <f t="shared" si="207"/>
        <v>416</v>
      </c>
      <c r="H78" s="110">
        <f t="shared" si="207"/>
        <v>0</v>
      </c>
      <c r="I78" s="110">
        <f t="shared" si="207"/>
        <v>810</v>
      </c>
      <c r="J78" s="110">
        <f t="shared" si="207"/>
        <v>715</v>
      </c>
      <c r="K78" s="110">
        <f t="shared" si="207"/>
        <v>56</v>
      </c>
      <c r="L78" s="110">
        <f t="shared" si="207"/>
        <v>627</v>
      </c>
      <c r="M78" s="110">
        <f t="shared" si="207"/>
        <v>174</v>
      </c>
      <c r="N78" s="110">
        <f t="shared" si="207"/>
        <v>472</v>
      </c>
      <c r="O78" s="110">
        <f t="shared" si="207"/>
        <v>480</v>
      </c>
      <c r="P78" s="110">
        <f t="shared" si="207"/>
        <v>183</v>
      </c>
      <c r="Q78" s="110">
        <f t="shared" si="207"/>
        <v>310</v>
      </c>
      <c r="R78" s="110">
        <f t="shared" si="207"/>
        <v>63</v>
      </c>
      <c r="S78" s="110">
        <f t="shared" si="207"/>
        <v>192</v>
      </c>
      <c r="T78" s="110">
        <f t="shared" si="207"/>
        <v>195</v>
      </c>
      <c r="U78" s="110">
        <f t="shared" si="207"/>
        <v>0</v>
      </c>
      <c r="V78" s="110">
        <f t="shared" si="207"/>
        <v>134</v>
      </c>
      <c r="W78" s="110">
        <f t="shared" si="207"/>
        <v>68</v>
      </c>
      <c r="X78" s="110">
        <f t="shared" si="207"/>
        <v>0</v>
      </c>
      <c r="Y78" s="110">
        <f t="shared" si="207"/>
        <v>0</v>
      </c>
      <c r="Z78" s="110">
        <f t="shared" si="207"/>
        <v>0</v>
      </c>
      <c r="AA78" s="110">
        <f t="shared" si="207"/>
        <v>0</v>
      </c>
      <c r="AB78" s="110">
        <f t="shared" si="207"/>
        <v>0</v>
      </c>
      <c r="AC78" s="110">
        <f t="shared" si="207"/>
        <v>0</v>
      </c>
      <c r="AD78" s="110">
        <f t="shared" si="207"/>
        <v>0</v>
      </c>
      <c r="AE78" s="110">
        <f t="shared" si="207"/>
        <v>0</v>
      </c>
      <c r="AF78" s="110">
        <f t="shared" si="207"/>
        <v>0</v>
      </c>
      <c r="AG78" s="110">
        <f t="shared" si="207"/>
        <v>0</v>
      </c>
      <c r="AH78" s="110">
        <f t="shared" si="207"/>
        <v>0</v>
      </c>
      <c r="AI78" s="110">
        <f t="shared" si="207"/>
        <v>0</v>
      </c>
      <c r="AJ78" s="110">
        <f t="shared" si="207"/>
        <v>0</v>
      </c>
      <c r="AK78" s="110">
        <f t="shared" si="207"/>
        <v>0</v>
      </c>
      <c r="AL78" s="110">
        <f t="shared" si="207"/>
        <v>0</v>
      </c>
      <c r="AM78" s="110">
        <f t="shared" si="207"/>
        <v>0</v>
      </c>
      <c r="AN78" s="110">
        <f t="shared" si="207"/>
        <v>0</v>
      </c>
      <c r="AO78" s="110">
        <f t="shared" si="207"/>
        <v>0</v>
      </c>
      <c r="AP78" s="110">
        <f t="shared" si="207"/>
        <v>0</v>
      </c>
      <c r="AQ78" s="110">
        <f t="shared" si="207"/>
        <v>0</v>
      </c>
      <c r="AR78" s="110">
        <f t="shared" si="207"/>
        <v>0</v>
      </c>
      <c r="AS78" s="110">
        <f t="shared" si="207"/>
        <v>0</v>
      </c>
      <c r="AT78" s="110">
        <f t="shared" si="207"/>
        <v>0</v>
      </c>
      <c r="AU78" s="110">
        <f t="shared" si="207"/>
        <v>0</v>
      </c>
      <c r="AV78" s="110">
        <f t="shared" si="207"/>
        <v>0</v>
      </c>
      <c r="AW78" s="110">
        <f t="shared" si="207"/>
        <v>0</v>
      </c>
      <c r="AX78" s="110">
        <f t="shared" si="207"/>
        <v>0</v>
      </c>
      <c r="AY78" s="110">
        <f t="shared" si="207"/>
        <v>0</v>
      </c>
      <c r="AZ78" s="110">
        <f t="shared" si="207"/>
        <v>0</v>
      </c>
      <c r="BA78" s="110">
        <f t="shared" si="207"/>
        <v>0</v>
      </c>
      <c r="BB78" s="110">
        <f t="shared" si="207"/>
        <v>0</v>
      </c>
      <c r="BC78" s="110">
        <f t="shared" si="207"/>
        <v>0</v>
      </c>
      <c r="BD78" s="110">
        <f t="shared" si="207"/>
        <v>0</v>
      </c>
      <c r="BE78" s="110">
        <f t="shared" si="207"/>
        <v>0</v>
      </c>
      <c r="BF78" s="110">
        <f t="shared" si="207"/>
        <v>0</v>
      </c>
      <c r="BG78" s="110">
        <f t="shared" si="207"/>
        <v>0</v>
      </c>
      <c r="BH78" s="110">
        <f t="shared" si="207"/>
        <v>0</v>
      </c>
      <c r="BI78" s="110">
        <f t="shared" si="207"/>
        <v>0</v>
      </c>
      <c r="BJ78" s="110">
        <f t="shared" si="207"/>
        <v>0</v>
      </c>
      <c r="BK78" s="110">
        <f t="shared" si="207"/>
        <v>0</v>
      </c>
      <c r="BL78" s="110">
        <f t="shared" si="207"/>
        <v>0</v>
      </c>
      <c r="BM78" s="110">
        <f t="shared" si="207"/>
        <v>0</v>
      </c>
      <c r="BN78" s="110">
        <f t="shared" si="207"/>
        <v>0</v>
      </c>
      <c r="BO78" s="110">
        <f t="shared" si="207"/>
        <v>0</v>
      </c>
      <c r="BP78" s="110">
        <f t="shared" si="207"/>
        <v>0</v>
      </c>
      <c r="BQ78" s="110">
        <f t="shared" ref="BQ78:BT78" si="208">BQ$70*BQ$71</f>
        <v>0</v>
      </c>
      <c r="BR78" s="110">
        <f t="shared" si="208"/>
        <v>0</v>
      </c>
      <c r="BS78" s="110">
        <f t="shared" si="208"/>
        <v>0</v>
      </c>
      <c r="BT78" s="110">
        <f t="shared" si="208"/>
        <v>0</v>
      </c>
      <c r="BU78" s="110">
        <f>SUM(D78:BO78)</f>
        <v>4895</v>
      </c>
    </row>
    <row r="79" spans="1:75">
      <c r="A79" s="110" t="s">
        <v>44</v>
      </c>
      <c r="B79" s="110" t="s">
        <v>57</v>
      </c>
      <c r="C79" s="110" t="s">
        <v>32</v>
      </c>
      <c r="D79" s="110">
        <f>D$70*D$72</f>
        <v>0</v>
      </c>
      <c r="E79" s="110">
        <f t="shared" ref="E79:BP79" si="209">E$70*E$72</f>
        <v>0</v>
      </c>
      <c r="F79" s="110">
        <f t="shared" si="209"/>
        <v>0</v>
      </c>
      <c r="G79" s="110">
        <f t="shared" si="209"/>
        <v>0</v>
      </c>
      <c r="H79" s="110">
        <f t="shared" si="209"/>
        <v>0</v>
      </c>
      <c r="I79" s="110">
        <f t="shared" si="209"/>
        <v>0</v>
      </c>
      <c r="J79" s="110">
        <f t="shared" si="209"/>
        <v>0</v>
      </c>
      <c r="K79" s="110">
        <f t="shared" si="209"/>
        <v>0</v>
      </c>
      <c r="L79" s="110">
        <f t="shared" si="209"/>
        <v>0</v>
      </c>
      <c r="M79" s="110">
        <f t="shared" si="209"/>
        <v>0</v>
      </c>
      <c r="N79" s="110">
        <f t="shared" si="209"/>
        <v>0</v>
      </c>
      <c r="O79" s="110">
        <f t="shared" si="209"/>
        <v>0</v>
      </c>
      <c r="P79" s="110">
        <f t="shared" si="209"/>
        <v>0</v>
      </c>
      <c r="Q79" s="110">
        <f t="shared" si="209"/>
        <v>0</v>
      </c>
      <c r="R79" s="110">
        <f t="shared" si="209"/>
        <v>0</v>
      </c>
      <c r="S79" s="110">
        <f t="shared" si="209"/>
        <v>0</v>
      </c>
      <c r="T79" s="110">
        <f t="shared" si="209"/>
        <v>0</v>
      </c>
      <c r="U79" s="110">
        <f t="shared" si="209"/>
        <v>0</v>
      </c>
      <c r="V79" s="110">
        <f t="shared" si="209"/>
        <v>0</v>
      </c>
      <c r="W79" s="110">
        <f t="shared" si="209"/>
        <v>0</v>
      </c>
      <c r="X79" s="110">
        <f t="shared" si="209"/>
        <v>0</v>
      </c>
      <c r="Y79" s="110">
        <f t="shared" si="209"/>
        <v>0</v>
      </c>
      <c r="Z79" s="110">
        <f t="shared" si="209"/>
        <v>0</v>
      </c>
      <c r="AA79" s="110">
        <f t="shared" si="209"/>
        <v>0</v>
      </c>
      <c r="AB79" s="110">
        <f t="shared" si="209"/>
        <v>0</v>
      </c>
      <c r="AC79" s="110">
        <f t="shared" si="209"/>
        <v>0</v>
      </c>
      <c r="AD79" s="110">
        <f t="shared" si="209"/>
        <v>0</v>
      </c>
      <c r="AE79" s="110">
        <f t="shared" si="209"/>
        <v>0</v>
      </c>
      <c r="AF79" s="110">
        <f t="shared" si="209"/>
        <v>0</v>
      </c>
      <c r="AG79" s="110">
        <f t="shared" si="209"/>
        <v>0</v>
      </c>
      <c r="AH79" s="110">
        <f t="shared" si="209"/>
        <v>0</v>
      </c>
      <c r="AI79" s="110">
        <f t="shared" si="209"/>
        <v>0</v>
      </c>
      <c r="AJ79" s="110">
        <f t="shared" si="209"/>
        <v>0</v>
      </c>
      <c r="AK79" s="110">
        <f t="shared" si="209"/>
        <v>0</v>
      </c>
      <c r="AL79" s="110">
        <f t="shared" si="209"/>
        <v>0</v>
      </c>
      <c r="AM79" s="110">
        <f t="shared" si="209"/>
        <v>0</v>
      </c>
      <c r="AN79" s="110">
        <f t="shared" si="209"/>
        <v>0</v>
      </c>
      <c r="AO79" s="110">
        <f t="shared" si="209"/>
        <v>0</v>
      </c>
      <c r="AP79" s="110">
        <f t="shared" si="209"/>
        <v>0</v>
      </c>
      <c r="AQ79" s="110">
        <f t="shared" si="209"/>
        <v>0</v>
      </c>
      <c r="AR79" s="110">
        <f t="shared" si="209"/>
        <v>0</v>
      </c>
      <c r="AS79" s="110">
        <f t="shared" si="209"/>
        <v>0</v>
      </c>
      <c r="AT79" s="110">
        <f t="shared" si="209"/>
        <v>0</v>
      </c>
      <c r="AU79" s="110">
        <f t="shared" si="209"/>
        <v>0</v>
      </c>
      <c r="AV79" s="110">
        <f t="shared" si="209"/>
        <v>0</v>
      </c>
      <c r="AW79" s="110">
        <f t="shared" si="209"/>
        <v>0</v>
      </c>
      <c r="AX79" s="110">
        <f t="shared" si="209"/>
        <v>0</v>
      </c>
      <c r="AY79" s="110">
        <f t="shared" si="209"/>
        <v>0</v>
      </c>
      <c r="AZ79" s="110">
        <f t="shared" si="209"/>
        <v>0</v>
      </c>
      <c r="BA79" s="110">
        <f t="shared" si="209"/>
        <v>0</v>
      </c>
      <c r="BB79" s="110">
        <f t="shared" si="209"/>
        <v>0</v>
      </c>
      <c r="BC79" s="110">
        <f t="shared" si="209"/>
        <v>0</v>
      </c>
      <c r="BD79" s="110">
        <f t="shared" si="209"/>
        <v>0</v>
      </c>
      <c r="BE79" s="110">
        <f t="shared" si="209"/>
        <v>0</v>
      </c>
      <c r="BF79" s="110">
        <f t="shared" si="209"/>
        <v>0</v>
      </c>
      <c r="BG79" s="110">
        <f t="shared" si="209"/>
        <v>0</v>
      </c>
      <c r="BH79" s="110">
        <f t="shared" si="209"/>
        <v>0</v>
      </c>
      <c r="BI79" s="110">
        <f t="shared" si="209"/>
        <v>0</v>
      </c>
      <c r="BJ79" s="110">
        <f t="shared" si="209"/>
        <v>0</v>
      </c>
      <c r="BK79" s="110">
        <f t="shared" si="209"/>
        <v>0</v>
      </c>
      <c r="BL79" s="110">
        <f t="shared" si="209"/>
        <v>0</v>
      </c>
      <c r="BM79" s="110">
        <f t="shared" si="209"/>
        <v>0</v>
      </c>
      <c r="BN79" s="110">
        <f t="shared" si="209"/>
        <v>0</v>
      </c>
      <c r="BO79" s="110">
        <f t="shared" si="209"/>
        <v>0</v>
      </c>
      <c r="BP79" s="110">
        <f t="shared" si="209"/>
        <v>0</v>
      </c>
      <c r="BQ79" s="110">
        <f t="shared" ref="BQ79:BT79" si="210">BQ$70*BQ$72</f>
        <v>0</v>
      </c>
      <c r="BR79" s="110">
        <f t="shared" si="210"/>
        <v>0</v>
      </c>
      <c r="BS79" s="110">
        <f t="shared" si="210"/>
        <v>0</v>
      </c>
      <c r="BT79" s="110">
        <f t="shared" si="210"/>
        <v>0</v>
      </c>
      <c r="BU79" s="110">
        <f t="shared" ref="BU79:BU83" si="211">SUM(D79:BO79)</f>
        <v>0</v>
      </c>
    </row>
    <row r="80" spans="1:75">
      <c r="A80" s="110" t="s">
        <v>44</v>
      </c>
      <c r="B80" s="110" t="s">
        <v>57</v>
      </c>
      <c r="C80" s="110" t="s">
        <v>33</v>
      </c>
      <c r="D80" s="110">
        <f>D$70*D$73</f>
        <v>0</v>
      </c>
      <c r="E80" s="110">
        <f t="shared" ref="E80:BP80" si="212">E$70*E$73</f>
        <v>0</v>
      </c>
      <c r="F80" s="110">
        <f t="shared" si="212"/>
        <v>0</v>
      </c>
      <c r="G80" s="110">
        <f t="shared" si="212"/>
        <v>0</v>
      </c>
      <c r="H80" s="110">
        <f t="shared" si="212"/>
        <v>0</v>
      </c>
      <c r="I80" s="110">
        <f t="shared" si="212"/>
        <v>54</v>
      </c>
      <c r="J80" s="110">
        <f t="shared" si="212"/>
        <v>165</v>
      </c>
      <c r="K80" s="110">
        <f t="shared" si="212"/>
        <v>0</v>
      </c>
      <c r="L80" s="110">
        <f t="shared" si="212"/>
        <v>0</v>
      </c>
      <c r="M80" s="110">
        <f t="shared" si="212"/>
        <v>58</v>
      </c>
      <c r="N80" s="110">
        <f t="shared" si="212"/>
        <v>59</v>
      </c>
      <c r="O80" s="110">
        <f t="shared" si="212"/>
        <v>300</v>
      </c>
      <c r="P80" s="110">
        <f t="shared" si="212"/>
        <v>61</v>
      </c>
      <c r="Q80" s="110">
        <f t="shared" si="212"/>
        <v>62</v>
      </c>
      <c r="R80" s="110">
        <f t="shared" si="212"/>
        <v>63</v>
      </c>
      <c r="S80" s="110">
        <f t="shared" si="212"/>
        <v>64</v>
      </c>
      <c r="T80" s="110">
        <f t="shared" si="212"/>
        <v>0</v>
      </c>
      <c r="U80" s="110">
        <f t="shared" si="212"/>
        <v>0</v>
      </c>
      <c r="V80" s="110">
        <f t="shared" si="212"/>
        <v>67</v>
      </c>
      <c r="W80" s="110">
        <f t="shared" si="212"/>
        <v>0</v>
      </c>
      <c r="X80" s="110">
        <f t="shared" si="212"/>
        <v>0</v>
      </c>
      <c r="Y80" s="110">
        <f t="shared" si="212"/>
        <v>0</v>
      </c>
      <c r="Z80" s="110">
        <f t="shared" si="212"/>
        <v>0</v>
      </c>
      <c r="AA80" s="110">
        <f t="shared" si="212"/>
        <v>0</v>
      </c>
      <c r="AB80" s="110">
        <f t="shared" si="212"/>
        <v>0</v>
      </c>
      <c r="AC80" s="110">
        <f t="shared" si="212"/>
        <v>0</v>
      </c>
      <c r="AD80" s="110">
        <f t="shared" si="212"/>
        <v>0</v>
      </c>
      <c r="AE80" s="110">
        <f t="shared" si="212"/>
        <v>0</v>
      </c>
      <c r="AF80" s="110">
        <f t="shared" si="212"/>
        <v>0</v>
      </c>
      <c r="AG80" s="110">
        <f t="shared" si="212"/>
        <v>0</v>
      </c>
      <c r="AH80" s="110">
        <f t="shared" si="212"/>
        <v>0</v>
      </c>
      <c r="AI80" s="110">
        <f t="shared" si="212"/>
        <v>0</v>
      </c>
      <c r="AJ80" s="110">
        <f t="shared" si="212"/>
        <v>0</v>
      </c>
      <c r="AK80" s="110">
        <f t="shared" si="212"/>
        <v>0</v>
      </c>
      <c r="AL80" s="110">
        <f t="shared" si="212"/>
        <v>0</v>
      </c>
      <c r="AM80" s="110">
        <f t="shared" si="212"/>
        <v>0</v>
      </c>
      <c r="AN80" s="110">
        <f t="shared" si="212"/>
        <v>0</v>
      </c>
      <c r="AO80" s="110">
        <f t="shared" si="212"/>
        <v>0</v>
      </c>
      <c r="AP80" s="110">
        <f t="shared" si="212"/>
        <v>0</v>
      </c>
      <c r="AQ80" s="110">
        <f t="shared" si="212"/>
        <v>0</v>
      </c>
      <c r="AR80" s="110">
        <f t="shared" si="212"/>
        <v>0</v>
      </c>
      <c r="AS80" s="110">
        <f t="shared" si="212"/>
        <v>0</v>
      </c>
      <c r="AT80" s="110">
        <f t="shared" si="212"/>
        <v>0</v>
      </c>
      <c r="AU80" s="110">
        <f t="shared" si="212"/>
        <v>0</v>
      </c>
      <c r="AV80" s="110">
        <f t="shared" si="212"/>
        <v>0</v>
      </c>
      <c r="AW80" s="110">
        <f t="shared" si="212"/>
        <v>0</v>
      </c>
      <c r="AX80" s="110">
        <f t="shared" si="212"/>
        <v>0</v>
      </c>
      <c r="AY80" s="110">
        <f t="shared" si="212"/>
        <v>0</v>
      </c>
      <c r="AZ80" s="110">
        <f t="shared" si="212"/>
        <v>0</v>
      </c>
      <c r="BA80" s="110">
        <f t="shared" si="212"/>
        <v>0</v>
      </c>
      <c r="BB80" s="110">
        <f t="shared" si="212"/>
        <v>0</v>
      </c>
      <c r="BC80" s="110">
        <f t="shared" si="212"/>
        <v>0</v>
      </c>
      <c r="BD80" s="110">
        <f t="shared" si="212"/>
        <v>0</v>
      </c>
      <c r="BE80" s="110">
        <f t="shared" si="212"/>
        <v>0</v>
      </c>
      <c r="BF80" s="110">
        <f t="shared" si="212"/>
        <v>0</v>
      </c>
      <c r="BG80" s="110">
        <f t="shared" si="212"/>
        <v>0</v>
      </c>
      <c r="BH80" s="110">
        <f t="shared" si="212"/>
        <v>0</v>
      </c>
      <c r="BI80" s="110">
        <f t="shared" si="212"/>
        <v>0</v>
      </c>
      <c r="BJ80" s="110">
        <f t="shared" si="212"/>
        <v>0</v>
      </c>
      <c r="BK80" s="110">
        <f t="shared" si="212"/>
        <v>0</v>
      </c>
      <c r="BL80" s="110">
        <f t="shared" si="212"/>
        <v>0</v>
      </c>
      <c r="BM80" s="110">
        <f t="shared" si="212"/>
        <v>0</v>
      </c>
      <c r="BN80" s="110">
        <f t="shared" si="212"/>
        <v>0</v>
      </c>
      <c r="BO80" s="110">
        <f t="shared" si="212"/>
        <v>0</v>
      </c>
      <c r="BP80" s="110">
        <f t="shared" si="212"/>
        <v>0</v>
      </c>
      <c r="BQ80" s="110">
        <f t="shared" ref="BQ80:BT80" si="213">BQ$70*BQ$73</f>
        <v>0</v>
      </c>
      <c r="BR80" s="110">
        <f t="shared" si="213"/>
        <v>0</v>
      </c>
      <c r="BS80" s="110">
        <f t="shared" si="213"/>
        <v>0</v>
      </c>
      <c r="BT80" s="110">
        <f t="shared" si="213"/>
        <v>0</v>
      </c>
      <c r="BU80" s="110">
        <f t="shared" si="211"/>
        <v>953</v>
      </c>
    </row>
    <row r="81" spans="1:75">
      <c r="A81" s="110" t="s">
        <v>44</v>
      </c>
      <c r="B81" s="110" t="s">
        <v>57</v>
      </c>
      <c r="C81" s="110" t="s">
        <v>34</v>
      </c>
      <c r="D81" s="110">
        <f>D$70*D$74</f>
        <v>0</v>
      </c>
      <c r="E81" s="110">
        <f t="shared" ref="E81:BP81" si="214">E$70*E$74</f>
        <v>0</v>
      </c>
      <c r="F81" s="110">
        <f t="shared" si="214"/>
        <v>0</v>
      </c>
      <c r="G81" s="110">
        <f t="shared" si="214"/>
        <v>0</v>
      </c>
      <c r="H81" s="110">
        <f t="shared" si="214"/>
        <v>0</v>
      </c>
      <c r="I81" s="110">
        <f t="shared" si="214"/>
        <v>0</v>
      </c>
      <c r="J81" s="110">
        <f t="shared" si="214"/>
        <v>0</v>
      </c>
      <c r="K81" s="110">
        <f t="shared" si="214"/>
        <v>0</v>
      </c>
      <c r="L81" s="110">
        <f t="shared" si="214"/>
        <v>0</v>
      </c>
      <c r="M81" s="110">
        <f t="shared" si="214"/>
        <v>0</v>
      </c>
      <c r="N81" s="110">
        <f t="shared" si="214"/>
        <v>0</v>
      </c>
      <c r="O81" s="110">
        <f t="shared" si="214"/>
        <v>0</v>
      </c>
      <c r="P81" s="110">
        <f t="shared" si="214"/>
        <v>0</v>
      </c>
      <c r="Q81" s="110">
        <f t="shared" si="214"/>
        <v>0</v>
      </c>
      <c r="R81" s="110">
        <f t="shared" si="214"/>
        <v>0</v>
      </c>
      <c r="S81" s="110">
        <f t="shared" si="214"/>
        <v>0</v>
      </c>
      <c r="T81" s="110">
        <f t="shared" si="214"/>
        <v>0</v>
      </c>
      <c r="U81" s="110">
        <f t="shared" si="214"/>
        <v>0</v>
      </c>
      <c r="V81" s="110">
        <f t="shared" si="214"/>
        <v>0</v>
      </c>
      <c r="W81" s="110">
        <f t="shared" si="214"/>
        <v>0</v>
      </c>
      <c r="X81" s="110">
        <f t="shared" si="214"/>
        <v>0</v>
      </c>
      <c r="Y81" s="110">
        <f t="shared" si="214"/>
        <v>0</v>
      </c>
      <c r="Z81" s="110">
        <f t="shared" si="214"/>
        <v>0</v>
      </c>
      <c r="AA81" s="110">
        <f t="shared" si="214"/>
        <v>0</v>
      </c>
      <c r="AB81" s="110">
        <f t="shared" si="214"/>
        <v>0</v>
      </c>
      <c r="AC81" s="110">
        <f t="shared" si="214"/>
        <v>0</v>
      </c>
      <c r="AD81" s="110">
        <f t="shared" si="214"/>
        <v>0</v>
      </c>
      <c r="AE81" s="110">
        <f t="shared" si="214"/>
        <v>0</v>
      </c>
      <c r="AF81" s="110">
        <f t="shared" si="214"/>
        <v>0</v>
      </c>
      <c r="AG81" s="110">
        <f t="shared" si="214"/>
        <v>0</v>
      </c>
      <c r="AH81" s="110">
        <f t="shared" si="214"/>
        <v>0</v>
      </c>
      <c r="AI81" s="110">
        <f t="shared" si="214"/>
        <v>0</v>
      </c>
      <c r="AJ81" s="110">
        <f t="shared" si="214"/>
        <v>0</v>
      </c>
      <c r="AK81" s="110">
        <f t="shared" si="214"/>
        <v>0</v>
      </c>
      <c r="AL81" s="110">
        <f t="shared" si="214"/>
        <v>0</v>
      </c>
      <c r="AM81" s="110">
        <f t="shared" si="214"/>
        <v>0</v>
      </c>
      <c r="AN81" s="110">
        <f t="shared" si="214"/>
        <v>0</v>
      </c>
      <c r="AO81" s="110">
        <f t="shared" si="214"/>
        <v>0</v>
      </c>
      <c r="AP81" s="110">
        <f t="shared" si="214"/>
        <v>0</v>
      </c>
      <c r="AQ81" s="110">
        <f t="shared" si="214"/>
        <v>0</v>
      </c>
      <c r="AR81" s="110">
        <f t="shared" si="214"/>
        <v>0</v>
      </c>
      <c r="AS81" s="110">
        <f t="shared" si="214"/>
        <v>0</v>
      </c>
      <c r="AT81" s="110">
        <f t="shared" si="214"/>
        <v>0</v>
      </c>
      <c r="AU81" s="110">
        <f t="shared" si="214"/>
        <v>0</v>
      </c>
      <c r="AV81" s="110">
        <f t="shared" si="214"/>
        <v>0</v>
      </c>
      <c r="AW81" s="110">
        <f t="shared" si="214"/>
        <v>0</v>
      </c>
      <c r="AX81" s="110">
        <f t="shared" si="214"/>
        <v>0</v>
      </c>
      <c r="AY81" s="110">
        <f t="shared" si="214"/>
        <v>0</v>
      </c>
      <c r="AZ81" s="110">
        <f t="shared" si="214"/>
        <v>0</v>
      </c>
      <c r="BA81" s="110">
        <f t="shared" si="214"/>
        <v>0</v>
      </c>
      <c r="BB81" s="110">
        <f t="shared" si="214"/>
        <v>0</v>
      </c>
      <c r="BC81" s="110">
        <f t="shared" si="214"/>
        <v>0</v>
      </c>
      <c r="BD81" s="110">
        <f t="shared" si="214"/>
        <v>0</v>
      </c>
      <c r="BE81" s="110">
        <f t="shared" si="214"/>
        <v>0</v>
      </c>
      <c r="BF81" s="110">
        <f t="shared" si="214"/>
        <v>0</v>
      </c>
      <c r="BG81" s="110">
        <f t="shared" si="214"/>
        <v>0</v>
      </c>
      <c r="BH81" s="110">
        <f t="shared" si="214"/>
        <v>0</v>
      </c>
      <c r="BI81" s="110">
        <f t="shared" si="214"/>
        <v>0</v>
      </c>
      <c r="BJ81" s="110">
        <f t="shared" si="214"/>
        <v>0</v>
      </c>
      <c r="BK81" s="110">
        <f t="shared" si="214"/>
        <v>0</v>
      </c>
      <c r="BL81" s="110">
        <f t="shared" si="214"/>
        <v>0</v>
      </c>
      <c r="BM81" s="110">
        <f t="shared" si="214"/>
        <v>0</v>
      </c>
      <c r="BN81" s="110">
        <f t="shared" si="214"/>
        <v>0</v>
      </c>
      <c r="BO81" s="110">
        <f t="shared" si="214"/>
        <v>0</v>
      </c>
      <c r="BP81" s="110">
        <f t="shared" si="214"/>
        <v>0</v>
      </c>
      <c r="BQ81" s="110">
        <f t="shared" ref="BQ81:BT81" si="215">BQ$70*BQ$74</f>
        <v>0</v>
      </c>
      <c r="BR81" s="110">
        <f t="shared" si="215"/>
        <v>0</v>
      </c>
      <c r="BS81" s="110">
        <f t="shared" si="215"/>
        <v>0</v>
      </c>
      <c r="BT81" s="110">
        <f t="shared" si="215"/>
        <v>0</v>
      </c>
      <c r="BU81" s="110">
        <f t="shared" si="211"/>
        <v>0</v>
      </c>
    </row>
    <row r="82" spans="1:75">
      <c r="A82" s="110" t="s">
        <v>44</v>
      </c>
      <c r="B82" s="110" t="s">
        <v>57</v>
      </c>
      <c r="C82" s="110" t="s">
        <v>36</v>
      </c>
      <c r="D82" s="110">
        <f>D$70*D$75</f>
        <v>0</v>
      </c>
      <c r="E82" s="110">
        <f t="shared" ref="E82:BP82" si="216">E$70*E$75</f>
        <v>0</v>
      </c>
      <c r="F82" s="110">
        <f t="shared" si="216"/>
        <v>0</v>
      </c>
      <c r="G82" s="110">
        <f t="shared" si="216"/>
        <v>0</v>
      </c>
      <c r="H82" s="110">
        <f t="shared" si="216"/>
        <v>0</v>
      </c>
      <c r="I82" s="110">
        <f t="shared" si="216"/>
        <v>0</v>
      </c>
      <c r="J82" s="110">
        <f t="shared" si="216"/>
        <v>55</v>
      </c>
      <c r="K82" s="110">
        <f t="shared" si="216"/>
        <v>0</v>
      </c>
      <c r="L82" s="110">
        <f t="shared" si="216"/>
        <v>57</v>
      </c>
      <c r="M82" s="110">
        <f t="shared" si="216"/>
        <v>0</v>
      </c>
      <c r="N82" s="110">
        <f t="shared" si="216"/>
        <v>59</v>
      </c>
      <c r="O82" s="110">
        <f t="shared" si="216"/>
        <v>0</v>
      </c>
      <c r="P82" s="110">
        <f t="shared" si="216"/>
        <v>122</v>
      </c>
      <c r="Q82" s="110">
        <f t="shared" si="216"/>
        <v>186</v>
      </c>
      <c r="R82" s="110">
        <f t="shared" si="216"/>
        <v>0</v>
      </c>
      <c r="S82" s="110">
        <f t="shared" si="216"/>
        <v>64</v>
      </c>
      <c r="T82" s="110">
        <f t="shared" si="216"/>
        <v>195</v>
      </c>
      <c r="U82" s="110">
        <f t="shared" si="216"/>
        <v>0</v>
      </c>
      <c r="V82" s="110">
        <f t="shared" si="216"/>
        <v>67</v>
      </c>
      <c r="W82" s="110">
        <f t="shared" si="216"/>
        <v>68</v>
      </c>
      <c r="X82" s="110">
        <f t="shared" si="216"/>
        <v>0</v>
      </c>
      <c r="Y82" s="110">
        <f t="shared" si="216"/>
        <v>0</v>
      </c>
      <c r="Z82" s="110">
        <f t="shared" si="216"/>
        <v>0</v>
      </c>
      <c r="AA82" s="110">
        <f t="shared" si="216"/>
        <v>0</v>
      </c>
      <c r="AB82" s="110">
        <f t="shared" si="216"/>
        <v>0</v>
      </c>
      <c r="AC82" s="110">
        <f t="shared" si="216"/>
        <v>0</v>
      </c>
      <c r="AD82" s="110">
        <f t="shared" si="216"/>
        <v>0</v>
      </c>
      <c r="AE82" s="110">
        <f t="shared" si="216"/>
        <v>0</v>
      </c>
      <c r="AF82" s="110">
        <f t="shared" si="216"/>
        <v>0</v>
      </c>
      <c r="AG82" s="110">
        <f t="shared" si="216"/>
        <v>0</v>
      </c>
      <c r="AH82" s="110">
        <f t="shared" si="216"/>
        <v>0</v>
      </c>
      <c r="AI82" s="110">
        <f t="shared" si="216"/>
        <v>0</v>
      </c>
      <c r="AJ82" s="110">
        <f t="shared" si="216"/>
        <v>0</v>
      </c>
      <c r="AK82" s="110">
        <f t="shared" si="216"/>
        <v>0</v>
      </c>
      <c r="AL82" s="110">
        <f t="shared" si="216"/>
        <v>0</v>
      </c>
      <c r="AM82" s="110">
        <f t="shared" si="216"/>
        <v>0</v>
      </c>
      <c r="AN82" s="110">
        <f t="shared" si="216"/>
        <v>0</v>
      </c>
      <c r="AO82" s="110">
        <f t="shared" si="216"/>
        <v>0</v>
      </c>
      <c r="AP82" s="110">
        <f t="shared" si="216"/>
        <v>0</v>
      </c>
      <c r="AQ82" s="110">
        <f t="shared" si="216"/>
        <v>0</v>
      </c>
      <c r="AR82" s="110">
        <f t="shared" si="216"/>
        <v>0</v>
      </c>
      <c r="AS82" s="110">
        <f t="shared" si="216"/>
        <v>0</v>
      </c>
      <c r="AT82" s="110">
        <f t="shared" si="216"/>
        <v>0</v>
      </c>
      <c r="AU82" s="110">
        <f t="shared" si="216"/>
        <v>0</v>
      </c>
      <c r="AV82" s="110">
        <f t="shared" si="216"/>
        <v>0</v>
      </c>
      <c r="AW82" s="110">
        <f t="shared" si="216"/>
        <v>0</v>
      </c>
      <c r="AX82" s="110">
        <f t="shared" si="216"/>
        <v>0</v>
      </c>
      <c r="AY82" s="110">
        <f t="shared" si="216"/>
        <v>0</v>
      </c>
      <c r="AZ82" s="110">
        <f t="shared" si="216"/>
        <v>0</v>
      </c>
      <c r="BA82" s="110">
        <f t="shared" si="216"/>
        <v>0</v>
      </c>
      <c r="BB82" s="110">
        <f t="shared" si="216"/>
        <v>0</v>
      </c>
      <c r="BC82" s="110">
        <f t="shared" si="216"/>
        <v>0</v>
      </c>
      <c r="BD82" s="110">
        <f t="shared" si="216"/>
        <v>0</v>
      </c>
      <c r="BE82" s="110">
        <f t="shared" si="216"/>
        <v>0</v>
      </c>
      <c r="BF82" s="110">
        <f t="shared" si="216"/>
        <v>0</v>
      </c>
      <c r="BG82" s="110">
        <f t="shared" si="216"/>
        <v>0</v>
      </c>
      <c r="BH82" s="110">
        <f t="shared" si="216"/>
        <v>0</v>
      </c>
      <c r="BI82" s="110">
        <f t="shared" si="216"/>
        <v>0</v>
      </c>
      <c r="BJ82" s="110">
        <f t="shared" si="216"/>
        <v>0</v>
      </c>
      <c r="BK82" s="110">
        <f t="shared" si="216"/>
        <v>0</v>
      </c>
      <c r="BL82" s="110">
        <f t="shared" si="216"/>
        <v>0</v>
      </c>
      <c r="BM82" s="110">
        <f t="shared" si="216"/>
        <v>0</v>
      </c>
      <c r="BN82" s="110">
        <f t="shared" si="216"/>
        <v>0</v>
      </c>
      <c r="BO82" s="110">
        <f t="shared" si="216"/>
        <v>0</v>
      </c>
      <c r="BP82" s="110">
        <f t="shared" si="216"/>
        <v>0</v>
      </c>
      <c r="BQ82" s="110">
        <f t="shared" ref="BQ82:BT82" si="217">BQ$70*BQ$75</f>
        <v>0</v>
      </c>
      <c r="BR82" s="110">
        <f t="shared" si="217"/>
        <v>0</v>
      </c>
      <c r="BS82" s="110">
        <f t="shared" si="217"/>
        <v>0</v>
      </c>
      <c r="BT82" s="110">
        <f t="shared" si="217"/>
        <v>0</v>
      </c>
      <c r="BU82" s="110">
        <f t="shared" si="211"/>
        <v>873</v>
      </c>
    </row>
    <row r="83" spans="1:75">
      <c r="A83" s="110" t="s">
        <v>44</v>
      </c>
      <c r="B83" s="110" t="s">
        <v>57</v>
      </c>
      <c r="C83" s="110" t="s">
        <v>37</v>
      </c>
      <c r="D83" s="110">
        <f>D$70*D$76</f>
        <v>0</v>
      </c>
      <c r="E83" s="110">
        <f t="shared" ref="E83:BP83" si="218">E$70*E$76</f>
        <v>0</v>
      </c>
      <c r="F83" s="110">
        <f t="shared" si="218"/>
        <v>0</v>
      </c>
      <c r="G83" s="110">
        <f t="shared" si="218"/>
        <v>416</v>
      </c>
      <c r="H83" s="110">
        <f t="shared" si="218"/>
        <v>0</v>
      </c>
      <c r="I83" s="110">
        <f t="shared" si="218"/>
        <v>756</v>
      </c>
      <c r="J83" s="110">
        <f t="shared" si="218"/>
        <v>495</v>
      </c>
      <c r="K83" s="110">
        <f t="shared" si="218"/>
        <v>56</v>
      </c>
      <c r="L83" s="110">
        <f t="shared" si="218"/>
        <v>570</v>
      </c>
      <c r="M83" s="110">
        <f t="shared" si="218"/>
        <v>116</v>
      </c>
      <c r="N83" s="110">
        <f t="shared" si="218"/>
        <v>354</v>
      </c>
      <c r="O83" s="110">
        <f t="shared" si="218"/>
        <v>180</v>
      </c>
      <c r="P83" s="110">
        <f t="shared" si="218"/>
        <v>0</v>
      </c>
      <c r="Q83" s="110">
        <f t="shared" si="218"/>
        <v>62</v>
      </c>
      <c r="R83" s="110">
        <f t="shared" si="218"/>
        <v>0</v>
      </c>
      <c r="S83" s="110">
        <f t="shared" si="218"/>
        <v>64</v>
      </c>
      <c r="T83" s="110">
        <f t="shared" si="218"/>
        <v>0</v>
      </c>
      <c r="U83" s="110">
        <f t="shared" si="218"/>
        <v>0</v>
      </c>
      <c r="V83" s="110">
        <f t="shared" si="218"/>
        <v>0</v>
      </c>
      <c r="W83" s="110">
        <f t="shared" si="218"/>
        <v>0</v>
      </c>
      <c r="X83" s="110">
        <f t="shared" si="218"/>
        <v>0</v>
      </c>
      <c r="Y83" s="110">
        <f t="shared" si="218"/>
        <v>0</v>
      </c>
      <c r="Z83" s="110">
        <f t="shared" si="218"/>
        <v>0</v>
      </c>
      <c r="AA83" s="110">
        <f t="shared" si="218"/>
        <v>0</v>
      </c>
      <c r="AB83" s="110">
        <f t="shared" si="218"/>
        <v>0</v>
      </c>
      <c r="AC83" s="110">
        <f t="shared" si="218"/>
        <v>0</v>
      </c>
      <c r="AD83" s="110">
        <f t="shared" si="218"/>
        <v>0</v>
      </c>
      <c r="AE83" s="110">
        <f t="shared" si="218"/>
        <v>0</v>
      </c>
      <c r="AF83" s="110">
        <f t="shared" si="218"/>
        <v>0</v>
      </c>
      <c r="AG83" s="110">
        <f t="shared" si="218"/>
        <v>0</v>
      </c>
      <c r="AH83" s="110">
        <f t="shared" si="218"/>
        <v>0</v>
      </c>
      <c r="AI83" s="110">
        <f t="shared" si="218"/>
        <v>0</v>
      </c>
      <c r="AJ83" s="110">
        <f t="shared" si="218"/>
        <v>0</v>
      </c>
      <c r="AK83" s="110">
        <f t="shared" si="218"/>
        <v>0</v>
      </c>
      <c r="AL83" s="110">
        <f t="shared" si="218"/>
        <v>0</v>
      </c>
      <c r="AM83" s="110">
        <f t="shared" si="218"/>
        <v>0</v>
      </c>
      <c r="AN83" s="110">
        <f t="shared" si="218"/>
        <v>0</v>
      </c>
      <c r="AO83" s="110">
        <f t="shared" si="218"/>
        <v>0</v>
      </c>
      <c r="AP83" s="110">
        <f t="shared" si="218"/>
        <v>0</v>
      </c>
      <c r="AQ83" s="110">
        <f t="shared" si="218"/>
        <v>0</v>
      </c>
      <c r="AR83" s="110">
        <f t="shared" si="218"/>
        <v>0</v>
      </c>
      <c r="AS83" s="110">
        <f t="shared" si="218"/>
        <v>0</v>
      </c>
      <c r="AT83" s="110">
        <f t="shared" si="218"/>
        <v>0</v>
      </c>
      <c r="AU83" s="110">
        <f t="shared" si="218"/>
        <v>0</v>
      </c>
      <c r="AV83" s="110">
        <f t="shared" si="218"/>
        <v>0</v>
      </c>
      <c r="AW83" s="110">
        <f t="shared" si="218"/>
        <v>0</v>
      </c>
      <c r="AX83" s="110">
        <f t="shared" si="218"/>
        <v>0</v>
      </c>
      <c r="AY83" s="110">
        <f t="shared" si="218"/>
        <v>0</v>
      </c>
      <c r="AZ83" s="110">
        <f t="shared" si="218"/>
        <v>0</v>
      </c>
      <c r="BA83" s="110">
        <f t="shared" si="218"/>
        <v>0</v>
      </c>
      <c r="BB83" s="110">
        <f t="shared" si="218"/>
        <v>0</v>
      </c>
      <c r="BC83" s="110">
        <f t="shared" si="218"/>
        <v>0</v>
      </c>
      <c r="BD83" s="110">
        <f t="shared" si="218"/>
        <v>0</v>
      </c>
      <c r="BE83" s="110">
        <f t="shared" si="218"/>
        <v>0</v>
      </c>
      <c r="BF83" s="110">
        <f t="shared" si="218"/>
        <v>0</v>
      </c>
      <c r="BG83" s="110">
        <f t="shared" si="218"/>
        <v>0</v>
      </c>
      <c r="BH83" s="110">
        <f t="shared" si="218"/>
        <v>0</v>
      </c>
      <c r="BI83" s="110">
        <f t="shared" si="218"/>
        <v>0</v>
      </c>
      <c r="BJ83" s="110">
        <f t="shared" si="218"/>
        <v>0</v>
      </c>
      <c r="BK83" s="110">
        <f t="shared" si="218"/>
        <v>0</v>
      </c>
      <c r="BL83" s="110">
        <f t="shared" si="218"/>
        <v>0</v>
      </c>
      <c r="BM83" s="110">
        <f t="shared" si="218"/>
        <v>0</v>
      </c>
      <c r="BN83" s="110">
        <f t="shared" si="218"/>
        <v>0</v>
      </c>
      <c r="BO83" s="110">
        <f t="shared" si="218"/>
        <v>0</v>
      </c>
      <c r="BP83" s="110">
        <f t="shared" si="218"/>
        <v>0</v>
      </c>
      <c r="BQ83" s="110">
        <f t="shared" ref="BQ83:BT83" si="219">BQ$70*BQ$76</f>
        <v>0</v>
      </c>
      <c r="BR83" s="110">
        <f t="shared" si="219"/>
        <v>0</v>
      </c>
      <c r="BS83" s="110">
        <f t="shared" si="219"/>
        <v>0</v>
      </c>
      <c r="BT83" s="110">
        <f t="shared" si="219"/>
        <v>0</v>
      </c>
      <c r="BU83" s="110">
        <f t="shared" si="211"/>
        <v>3069</v>
      </c>
    </row>
    <row r="84" spans="1:75">
      <c r="A84" s="262" t="s">
        <v>64</v>
      </c>
      <c r="B84" s="263"/>
      <c r="C84" s="264"/>
      <c r="D84" s="265"/>
      <c r="E84" s="265"/>
      <c r="F84" s="265"/>
      <c r="G84" s="265"/>
      <c r="H84" s="265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I84" s="265"/>
      <c r="AJ84" s="265"/>
      <c r="AK84" s="265"/>
      <c r="AL84" s="265"/>
      <c r="AM84" s="265"/>
      <c r="AN84" s="265"/>
      <c r="AO84" s="265"/>
      <c r="AP84" s="265"/>
      <c r="AQ84" s="265"/>
      <c r="AR84" s="265"/>
      <c r="AS84" s="265"/>
      <c r="AT84" s="265"/>
      <c r="AU84" s="265"/>
      <c r="AV84" s="265"/>
      <c r="AW84" s="265"/>
      <c r="AX84" s="265"/>
      <c r="AY84" s="265"/>
      <c r="AZ84" s="265"/>
      <c r="BA84" s="265"/>
      <c r="BB84" s="265"/>
      <c r="BC84" s="265"/>
      <c r="BD84" s="265"/>
      <c r="BE84" s="265"/>
      <c r="BF84" s="265"/>
      <c r="BG84" s="265"/>
      <c r="BH84" s="265"/>
      <c r="BI84" s="265"/>
      <c r="BJ84" s="265"/>
      <c r="BK84" s="265"/>
      <c r="BL84" s="265"/>
      <c r="BM84" s="265"/>
      <c r="BN84" s="265"/>
      <c r="BO84" s="265"/>
      <c r="BP84" s="265"/>
      <c r="BQ84" s="265"/>
      <c r="BR84" s="265"/>
      <c r="BS84" s="265"/>
      <c r="BT84" s="266"/>
    </row>
    <row r="85" spans="1:75" s="110" customFormat="1" ht="11.25">
      <c r="A85" s="267" t="s">
        <v>44</v>
      </c>
      <c r="B85" s="268" t="s">
        <v>57</v>
      </c>
      <c r="C85" s="268" t="s">
        <v>18</v>
      </c>
      <c r="D85" s="268" t="str">
        <f>IF(D$71&gt;0,D$70,"")</f>
        <v/>
      </c>
      <c r="E85" s="268" t="str">
        <f t="shared" ref="E85:BP85" si="220">IF(E71&gt;0,E70,"")</f>
        <v/>
      </c>
      <c r="F85" s="268" t="str">
        <f t="shared" si="220"/>
        <v/>
      </c>
      <c r="G85" s="268">
        <f t="shared" si="220"/>
        <v>52</v>
      </c>
      <c r="H85" s="268" t="str">
        <f t="shared" si="220"/>
        <v/>
      </c>
      <c r="I85" s="268">
        <f t="shared" si="220"/>
        <v>54</v>
      </c>
      <c r="J85" s="268">
        <f t="shared" si="220"/>
        <v>55</v>
      </c>
      <c r="K85" s="268">
        <f t="shared" si="220"/>
        <v>56</v>
      </c>
      <c r="L85" s="268">
        <f t="shared" si="220"/>
        <v>57</v>
      </c>
      <c r="M85" s="268">
        <f t="shared" si="220"/>
        <v>58</v>
      </c>
      <c r="N85" s="268">
        <f t="shared" si="220"/>
        <v>59</v>
      </c>
      <c r="O85" s="268">
        <f t="shared" si="220"/>
        <v>60</v>
      </c>
      <c r="P85" s="268">
        <f t="shared" si="220"/>
        <v>61</v>
      </c>
      <c r="Q85" s="268">
        <f t="shared" si="220"/>
        <v>62</v>
      </c>
      <c r="R85" s="268">
        <f t="shared" si="220"/>
        <v>63</v>
      </c>
      <c r="S85" s="268">
        <f t="shared" si="220"/>
        <v>64</v>
      </c>
      <c r="T85" s="268">
        <f t="shared" si="220"/>
        <v>65</v>
      </c>
      <c r="U85" s="268" t="str">
        <f t="shared" si="220"/>
        <v/>
      </c>
      <c r="V85" s="268">
        <f t="shared" si="220"/>
        <v>67</v>
      </c>
      <c r="W85" s="268">
        <f t="shared" si="220"/>
        <v>68</v>
      </c>
      <c r="X85" s="268" t="str">
        <f t="shared" si="220"/>
        <v/>
      </c>
      <c r="Y85" s="268" t="str">
        <f t="shared" si="220"/>
        <v/>
      </c>
      <c r="Z85" s="268" t="str">
        <f t="shared" si="220"/>
        <v/>
      </c>
      <c r="AA85" s="268" t="str">
        <f t="shared" si="220"/>
        <v/>
      </c>
      <c r="AB85" s="268" t="str">
        <f t="shared" si="220"/>
        <v/>
      </c>
      <c r="AC85" s="268" t="str">
        <f t="shared" si="220"/>
        <v/>
      </c>
      <c r="AD85" s="268" t="str">
        <f t="shared" si="220"/>
        <v/>
      </c>
      <c r="AE85" s="268" t="str">
        <f t="shared" si="220"/>
        <v/>
      </c>
      <c r="AF85" s="268" t="str">
        <f t="shared" si="220"/>
        <v/>
      </c>
      <c r="AG85" s="268" t="str">
        <f t="shared" si="220"/>
        <v/>
      </c>
      <c r="AH85" s="268" t="str">
        <f t="shared" si="220"/>
        <v/>
      </c>
      <c r="AI85" s="268" t="str">
        <f t="shared" si="220"/>
        <v/>
      </c>
      <c r="AJ85" s="268" t="str">
        <f t="shared" si="220"/>
        <v/>
      </c>
      <c r="AK85" s="268" t="str">
        <f t="shared" si="220"/>
        <v/>
      </c>
      <c r="AL85" s="268" t="str">
        <f t="shared" si="220"/>
        <v/>
      </c>
      <c r="AM85" s="268" t="str">
        <f t="shared" si="220"/>
        <v/>
      </c>
      <c r="AN85" s="268" t="str">
        <f t="shared" si="220"/>
        <v/>
      </c>
      <c r="AO85" s="268" t="str">
        <f t="shared" si="220"/>
        <v/>
      </c>
      <c r="AP85" s="268" t="str">
        <f t="shared" si="220"/>
        <v/>
      </c>
      <c r="AQ85" s="268" t="str">
        <f t="shared" si="220"/>
        <v/>
      </c>
      <c r="AR85" s="268" t="str">
        <f t="shared" si="220"/>
        <v/>
      </c>
      <c r="AS85" s="268" t="str">
        <f t="shared" si="220"/>
        <v/>
      </c>
      <c r="AT85" s="268" t="str">
        <f t="shared" si="220"/>
        <v/>
      </c>
      <c r="AU85" s="268" t="str">
        <f t="shared" si="220"/>
        <v/>
      </c>
      <c r="AV85" s="268" t="str">
        <f t="shared" si="220"/>
        <v/>
      </c>
      <c r="AW85" s="268" t="str">
        <f t="shared" si="220"/>
        <v/>
      </c>
      <c r="AX85" s="268" t="str">
        <f t="shared" si="220"/>
        <v/>
      </c>
      <c r="AY85" s="268" t="str">
        <f t="shared" si="220"/>
        <v/>
      </c>
      <c r="AZ85" s="268" t="str">
        <f t="shared" si="220"/>
        <v/>
      </c>
      <c r="BA85" s="268" t="str">
        <f t="shared" si="220"/>
        <v/>
      </c>
      <c r="BB85" s="268" t="str">
        <f t="shared" si="220"/>
        <v/>
      </c>
      <c r="BC85" s="268" t="str">
        <f t="shared" si="220"/>
        <v/>
      </c>
      <c r="BD85" s="268" t="str">
        <f t="shared" si="220"/>
        <v/>
      </c>
      <c r="BE85" s="268" t="str">
        <f t="shared" si="220"/>
        <v/>
      </c>
      <c r="BF85" s="268" t="str">
        <f t="shared" si="220"/>
        <v/>
      </c>
      <c r="BG85" s="268" t="str">
        <f t="shared" si="220"/>
        <v/>
      </c>
      <c r="BH85" s="268" t="str">
        <f t="shared" si="220"/>
        <v/>
      </c>
      <c r="BI85" s="268" t="str">
        <f t="shared" si="220"/>
        <v/>
      </c>
      <c r="BJ85" s="268" t="str">
        <f t="shared" si="220"/>
        <v/>
      </c>
      <c r="BK85" s="268" t="str">
        <f t="shared" si="220"/>
        <v/>
      </c>
      <c r="BL85" s="268" t="str">
        <f t="shared" si="220"/>
        <v/>
      </c>
      <c r="BM85" s="268" t="str">
        <f t="shared" si="220"/>
        <v/>
      </c>
      <c r="BN85" s="268" t="str">
        <f t="shared" si="220"/>
        <v/>
      </c>
      <c r="BO85" s="268" t="str">
        <f t="shared" si="220"/>
        <v/>
      </c>
      <c r="BP85" s="268" t="str">
        <f t="shared" si="220"/>
        <v/>
      </c>
      <c r="BQ85" s="268" t="str">
        <f t="shared" ref="BQ85:BT85" si="221">IF(BQ71&gt;0,BQ70,"")</f>
        <v/>
      </c>
      <c r="BR85" s="268" t="str">
        <f t="shared" si="221"/>
        <v/>
      </c>
      <c r="BS85" s="268" t="str">
        <f t="shared" si="221"/>
        <v/>
      </c>
      <c r="BT85" s="269" t="str">
        <f t="shared" si="221"/>
        <v/>
      </c>
      <c r="BV85" s="238"/>
      <c r="BW85" s="238"/>
    </row>
    <row r="86" spans="1:75" ht="15" thickBot="1"/>
    <row r="87" spans="1:75" s="108" customFormat="1" ht="26.25" customHeight="1" thickBot="1">
      <c r="A87" s="105" t="s">
        <v>55</v>
      </c>
      <c r="B87" s="106"/>
      <c r="C87" s="107"/>
      <c r="F87" s="279" t="s">
        <v>39</v>
      </c>
      <c r="G87" s="279"/>
      <c r="H87" s="279"/>
      <c r="I87" s="279"/>
      <c r="J87" s="279"/>
      <c r="L87" s="105" t="s">
        <v>58</v>
      </c>
      <c r="BV87" s="231" t="s">
        <v>59</v>
      </c>
      <c r="BW87" s="232"/>
    </row>
    <row r="88" spans="1:75" ht="1.5" customHeight="1" thickBot="1"/>
    <row r="89" spans="1:75" s="109" customFormat="1" ht="15.75" thickBot="1">
      <c r="A89" s="85"/>
      <c r="B89" s="86"/>
      <c r="C89" s="84" t="s">
        <v>54</v>
      </c>
      <c r="D89" s="87">
        <v>49</v>
      </c>
      <c r="E89" s="88">
        <v>50</v>
      </c>
      <c r="F89" s="88">
        <v>51</v>
      </c>
      <c r="G89" s="88">
        <v>52</v>
      </c>
      <c r="H89" s="88">
        <v>53</v>
      </c>
      <c r="I89" s="88">
        <v>54</v>
      </c>
      <c r="J89" s="88">
        <v>55</v>
      </c>
      <c r="K89" s="88">
        <v>56</v>
      </c>
      <c r="L89" s="88">
        <v>57</v>
      </c>
      <c r="M89" s="88">
        <v>58</v>
      </c>
      <c r="N89" s="88">
        <v>59</v>
      </c>
      <c r="O89" s="88">
        <v>60</v>
      </c>
      <c r="P89" s="88">
        <v>61</v>
      </c>
      <c r="Q89" s="88">
        <v>62</v>
      </c>
      <c r="R89" s="88">
        <v>63</v>
      </c>
      <c r="S89" s="88">
        <v>64</v>
      </c>
      <c r="T89" s="88">
        <v>65</v>
      </c>
      <c r="U89" s="88">
        <v>66</v>
      </c>
      <c r="V89" s="88">
        <v>67</v>
      </c>
      <c r="W89" s="88">
        <v>68</v>
      </c>
      <c r="X89" s="88">
        <v>69</v>
      </c>
      <c r="Y89" s="88">
        <v>70</v>
      </c>
      <c r="Z89" s="88">
        <v>71</v>
      </c>
      <c r="AA89" s="88">
        <v>72</v>
      </c>
      <c r="AB89" s="88">
        <v>73</v>
      </c>
      <c r="AC89" s="88">
        <v>74</v>
      </c>
      <c r="AD89" s="88">
        <v>75</v>
      </c>
      <c r="AE89" s="88">
        <v>76</v>
      </c>
      <c r="AF89" s="88">
        <v>77</v>
      </c>
      <c r="AG89" s="88">
        <v>78</v>
      </c>
      <c r="AH89" s="88">
        <v>79</v>
      </c>
      <c r="AI89" s="88">
        <v>80</v>
      </c>
      <c r="AJ89" s="88">
        <v>81</v>
      </c>
      <c r="AK89" s="88">
        <v>82</v>
      </c>
      <c r="AL89" s="88">
        <v>83</v>
      </c>
      <c r="AM89" s="88">
        <v>84</v>
      </c>
      <c r="AN89" s="88">
        <v>85</v>
      </c>
      <c r="AO89" s="88">
        <v>86</v>
      </c>
      <c r="AP89" s="88">
        <v>87</v>
      </c>
      <c r="AQ89" s="88">
        <v>88</v>
      </c>
      <c r="AR89" s="88">
        <v>89</v>
      </c>
      <c r="AS89" s="88">
        <v>90</v>
      </c>
      <c r="AT89" s="88">
        <v>91</v>
      </c>
      <c r="AU89" s="88">
        <v>92</v>
      </c>
      <c r="AV89" s="88">
        <v>93</v>
      </c>
      <c r="AW89" s="88">
        <v>94</v>
      </c>
      <c r="AX89" s="88">
        <v>95</v>
      </c>
      <c r="AY89" s="88">
        <v>96</v>
      </c>
      <c r="AZ89" s="88">
        <v>97</v>
      </c>
      <c r="BA89" s="88">
        <v>98</v>
      </c>
      <c r="BB89" s="88">
        <v>99</v>
      </c>
      <c r="BC89" s="88">
        <v>100</v>
      </c>
      <c r="BD89" s="88">
        <v>101</v>
      </c>
      <c r="BE89" s="88">
        <v>102</v>
      </c>
      <c r="BF89" s="88">
        <v>103</v>
      </c>
      <c r="BG89" s="88">
        <v>104</v>
      </c>
      <c r="BH89" s="88">
        <v>105</v>
      </c>
      <c r="BI89" s="88">
        <v>106</v>
      </c>
      <c r="BJ89" s="88">
        <v>107</v>
      </c>
      <c r="BK89" s="88">
        <v>108</v>
      </c>
      <c r="BL89" s="88">
        <v>109</v>
      </c>
      <c r="BM89" s="88">
        <v>110</v>
      </c>
      <c r="BN89" s="88">
        <v>111</v>
      </c>
      <c r="BO89" s="88">
        <v>112</v>
      </c>
      <c r="BP89" s="88">
        <v>113</v>
      </c>
      <c r="BQ89" s="88">
        <v>114</v>
      </c>
      <c r="BR89" s="88">
        <v>115</v>
      </c>
      <c r="BS89" s="88">
        <v>116</v>
      </c>
      <c r="BT89" s="88">
        <v>117</v>
      </c>
      <c r="BU89" s="90" t="s">
        <v>18</v>
      </c>
      <c r="BV89" s="234"/>
      <c r="BW89" s="231" t="s">
        <v>60</v>
      </c>
    </row>
    <row r="90" spans="1:75" s="30" customFormat="1" ht="15">
      <c r="A90" s="33" t="s">
        <v>68</v>
      </c>
      <c r="B90" s="34" t="s">
        <v>45</v>
      </c>
      <c r="C90" s="45" t="s">
        <v>18</v>
      </c>
      <c r="D90" s="76">
        <f>SUM(D91:D95)</f>
        <v>0</v>
      </c>
      <c r="E90" s="77">
        <f t="shared" ref="E90:BN90" si="222">SUM(E91:E95)</f>
        <v>0</v>
      </c>
      <c r="F90" s="77">
        <f t="shared" si="222"/>
        <v>0</v>
      </c>
      <c r="G90" s="77">
        <f t="shared" si="222"/>
        <v>0</v>
      </c>
      <c r="H90" s="77">
        <f t="shared" si="222"/>
        <v>0</v>
      </c>
      <c r="I90" s="77">
        <f t="shared" si="222"/>
        <v>0</v>
      </c>
      <c r="J90" s="77">
        <f t="shared" si="222"/>
        <v>0</v>
      </c>
      <c r="K90" s="77">
        <f t="shared" si="222"/>
        <v>0</v>
      </c>
      <c r="L90" s="77">
        <f t="shared" si="222"/>
        <v>0</v>
      </c>
      <c r="M90" s="77">
        <f t="shared" si="222"/>
        <v>0</v>
      </c>
      <c r="N90" s="77">
        <f t="shared" si="222"/>
        <v>0</v>
      </c>
      <c r="O90" s="77">
        <f t="shared" si="222"/>
        <v>2</v>
      </c>
      <c r="P90" s="77">
        <f t="shared" si="222"/>
        <v>2</v>
      </c>
      <c r="Q90" s="77">
        <f t="shared" si="222"/>
        <v>2</v>
      </c>
      <c r="R90" s="77">
        <f t="shared" si="222"/>
        <v>1</v>
      </c>
      <c r="S90" s="77">
        <f t="shared" si="222"/>
        <v>7</v>
      </c>
      <c r="T90" s="77">
        <f t="shared" si="222"/>
        <v>0</v>
      </c>
      <c r="U90" s="77">
        <f t="shared" si="222"/>
        <v>3</v>
      </c>
      <c r="V90" s="77">
        <f t="shared" si="222"/>
        <v>1</v>
      </c>
      <c r="W90" s="77">
        <f t="shared" si="222"/>
        <v>3</v>
      </c>
      <c r="X90" s="77">
        <f t="shared" si="222"/>
        <v>0</v>
      </c>
      <c r="Y90" s="77">
        <f t="shared" si="222"/>
        <v>0</v>
      </c>
      <c r="Z90" s="77">
        <f t="shared" si="222"/>
        <v>4</v>
      </c>
      <c r="AA90" s="77">
        <f t="shared" si="222"/>
        <v>1</v>
      </c>
      <c r="AB90" s="77">
        <f t="shared" si="222"/>
        <v>1</v>
      </c>
      <c r="AC90" s="77">
        <f t="shared" si="222"/>
        <v>1</v>
      </c>
      <c r="AD90" s="77">
        <f t="shared" si="222"/>
        <v>2</v>
      </c>
      <c r="AE90" s="77">
        <f t="shared" si="222"/>
        <v>0</v>
      </c>
      <c r="AF90" s="77">
        <f t="shared" si="222"/>
        <v>0</v>
      </c>
      <c r="AG90" s="77">
        <f t="shared" si="222"/>
        <v>0</v>
      </c>
      <c r="AH90" s="77">
        <f t="shared" si="222"/>
        <v>2</v>
      </c>
      <c r="AI90" s="77">
        <f t="shared" si="222"/>
        <v>0</v>
      </c>
      <c r="AJ90" s="77">
        <f t="shared" si="222"/>
        <v>1</v>
      </c>
      <c r="AK90" s="77">
        <f t="shared" si="222"/>
        <v>1</v>
      </c>
      <c r="AL90" s="77">
        <f t="shared" si="222"/>
        <v>2</v>
      </c>
      <c r="AM90" s="77">
        <f t="shared" si="222"/>
        <v>0</v>
      </c>
      <c r="AN90" s="77">
        <f t="shared" si="222"/>
        <v>0</v>
      </c>
      <c r="AO90" s="77">
        <f t="shared" si="222"/>
        <v>2</v>
      </c>
      <c r="AP90" s="77">
        <f t="shared" si="222"/>
        <v>3</v>
      </c>
      <c r="AQ90" s="77">
        <f t="shared" si="222"/>
        <v>4</v>
      </c>
      <c r="AR90" s="77">
        <f t="shared" si="222"/>
        <v>1</v>
      </c>
      <c r="AS90" s="77">
        <f t="shared" si="222"/>
        <v>3</v>
      </c>
      <c r="AT90" s="77">
        <f t="shared" si="222"/>
        <v>7</v>
      </c>
      <c r="AU90" s="77">
        <f t="shared" si="222"/>
        <v>11</v>
      </c>
      <c r="AV90" s="77">
        <f t="shared" si="222"/>
        <v>2</v>
      </c>
      <c r="AW90" s="77">
        <f t="shared" si="222"/>
        <v>10</v>
      </c>
      <c r="AX90" s="77">
        <f t="shared" si="222"/>
        <v>6</v>
      </c>
      <c r="AY90" s="77">
        <f t="shared" si="222"/>
        <v>4</v>
      </c>
      <c r="AZ90" s="77">
        <f t="shared" si="222"/>
        <v>2</v>
      </c>
      <c r="BA90" s="77">
        <f t="shared" si="222"/>
        <v>4</v>
      </c>
      <c r="BB90" s="77">
        <f t="shared" si="222"/>
        <v>8</v>
      </c>
      <c r="BC90" s="77">
        <f t="shared" si="222"/>
        <v>9</v>
      </c>
      <c r="BD90" s="77">
        <f t="shared" si="222"/>
        <v>2</v>
      </c>
      <c r="BE90" s="77">
        <f t="shared" si="222"/>
        <v>3</v>
      </c>
      <c r="BF90" s="77">
        <f t="shared" si="222"/>
        <v>3</v>
      </c>
      <c r="BG90" s="77">
        <f t="shared" si="222"/>
        <v>0</v>
      </c>
      <c r="BH90" s="77">
        <f t="shared" si="222"/>
        <v>2</v>
      </c>
      <c r="BI90" s="77">
        <f t="shared" si="222"/>
        <v>0</v>
      </c>
      <c r="BJ90" s="77">
        <f t="shared" si="222"/>
        <v>2</v>
      </c>
      <c r="BK90" s="77">
        <f t="shared" si="222"/>
        <v>2</v>
      </c>
      <c r="BL90" s="77">
        <f t="shared" si="222"/>
        <v>1</v>
      </c>
      <c r="BM90" s="77">
        <f t="shared" si="222"/>
        <v>0</v>
      </c>
      <c r="BN90" s="77">
        <f t="shared" si="222"/>
        <v>2</v>
      </c>
      <c r="BO90" s="77">
        <f t="shared" ref="BO90:BT90" si="223">SUM(BO91:BO95)</f>
        <v>0</v>
      </c>
      <c r="BP90" s="77">
        <f t="shared" si="223"/>
        <v>0</v>
      </c>
      <c r="BQ90" s="77">
        <f t="shared" si="223"/>
        <v>0</v>
      </c>
      <c r="BR90" s="77">
        <f t="shared" si="223"/>
        <v>0</v>
      </c>
      <c r="BS90" s="77">
        <f t="shared" si="223"/>
        <v>0</v>
      </c>
      <c r="BT90" s="77">
        <f t="shared" si="223"/>
        <v>0</v>
      </c>
      <c r="BU90" s="95">
        <f>SUM(D90:BO90)</f>
        <v>129</v>
      </c>
      <c r="BV90" s="239"/>
      <c r="BW90" s="239"/>
    </row>
    <row r="91" spans="1:75" s="30" customFormat="1">
      <c r="A91" s="35" t="s">
        <v>69</v>
      </c>
      <c r="B91" s="36" t="s">
        <v>45</v>
      </c>
      <c r="C91" s="37" t="s">
        <v>32</v>
      </c>
      <c r="D91" s="193"/>
      <c r="E91" s="194"/>
      <c r="F91" s="195"/>
      <c r="G91" s="195"/>
      <c r="H91" s="195"/>
      <c r="I91" s="195"/>
      <c r="J91" s="195"/>
      <c r="K91" s="195"/>
      <c r="L91" s="195"/>
      <c r="M91" s="195"/>
      <c r="N91" s="194"/>
      <c r="O91" s="194">
        <v>2</v>
      </c>
      <c r="P91" s="194">
        <v>2</v>
      </c>
      <c r="Q91" s="194">
        <v>2</v>
      </c>
      <c r="R91" s="194">
        <v>1</v>
      </c>
      <c r="S91" s="194">
        <v>7</v>
      </c>
      <c r="T91" s="194"/>
      <c r="U91" s="194">
        <v>3</v>
      </c>
      <c r="V91" s="194">
        <v>1</v>
      </c>
      <c r="W91" s="194">
        <v>3</v>
      </c>
      <c r="X91" s="194"/>
      <c r="Y91" s="194"/>
      <c r="Z91" s="194">
        <v>4</v>
      </c>
      <c r="AA91" s="194">
        <v>1</v>
      </c>
      <c r="AB91" s="194"/>
      <c r="AC91" s="194">
        <v>1</v>
      </c>
      <c r="AD91" s="194">
        <v>2</v>
      </c>
      <c r="AE91" s="194"/>
      <c r="AF91" s="194"/>
      <c r="AG91" s="194"/>
      <c r="AH91" s="194"/>
      <c r="AI91" s="194"/>
      <c r="AJ91" s="195"/>
      <c r="AK91" s="195"/>
      <c r="AL91" s="195"/>
      <c r="AM91" s="194"/>
      <c r="AN91" s="194"/>
      <c r="AO91" s="194"/>
      <c r="AP91" s="195"/>
      <c r="AQ91" s="195"/>
      <c r="AR91" s="195"/>
      <c r="AS91" s="195"/>
      <c r="AT91" s="195"/>
      <c r="AU91" s="195"/>
      <c r="AV91" s="195"/>
      <c r="AW91" s="195"/>
      <c r="AX91" s="195"/>
      <c r="AY91" s="195">
        <v>1</v>
      </c>
      <c r="AZ91" s="195"/>
      <c r="BA91" s="195"/>
      <c r="BB91" s="195">
        <v>1</v>
      </c>
      <c r="BC91" s="195"/>
      <c r="BD91" s="195"/>
      <c r="BE91" s="195"/>
      <c r="BF91" s="195"/>
      <c r="BG91" s="195"/>
      <c r="BH91" s="195"/>
      <c r="BI91" s="195"/>
      <c r="BJ91" s="195"/>
      <c r="BK91" s="195"/>
      <c r="BL91" s="195"/>
      <c r="BM91" s="195"/>
      <c r="BN91" s="195"/>
      <c r="BO91" s="195"/>
      <c r="BP91" s="195"/>
      <c r="BQ91" s="195"/>
      <c r="BR91" s="195"/>
      <c r="BS91" s="195"/>
      <c r="BT91" s="195"/>
      <c r="BU91" s="93">
        <f>SUM(D91:BO91)</f>
        <v>31</v>
      </c>
      <c r="BV91" s="239"/>
      <c r="BW91" s="239"/>
    </row>
    <row r="92" spans="1:75" s="30" customFormat="1">
      <c r="A92" s="35" t="s">
        <v>69</v>
      </c>
      <c r="B92" s="36" t="s">
        <v>45</v>
      </c>
      <c r="C92" s="37" t="s">
        <v>33</v>
      </c>
      <c r="D92" s="196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>
        <v>1</v>
      </c>
      <c r="AC92" s="194"/>
      <c r="AD92" s="194"/>
      <c r="AE92" s="194"/>
      <c r="AF92" s="195"/>
      <c r="AG92" s="194"/>
      <c r="AH92" s="194">
        <v>2</v>
      </c>
      <c r="AI92" s="194"/>
      <c r="AJ92" s="194">
        <v>1</v>
      </c>
      <c r="AK92" s="194"/>
      <c r="AL92" s="195">
        <v>1</v>
      </c>
      <c r="AM92" s="195"/>
      <c r="AN92" s="195"/>
      <c r="AO92" s="195"/>
      <c r="AP92" s="195"/>
      <c r="AQ92" s="195">
        <v>1</v>
      </c>
      <c r="AR92" s="194"/>
      <c r="AS92" s="195">
        <v>1</v>
      </c>
      <c r="AT92" s="195">
        <v>2</v>
      </c>
      <c r="AU92" s="195">
        <v>2</v>
      </c>
      <c r="AV92" s="195"/>
      <c r="AW92" s="195">
        <v>3</v>
      </c>
      <c r="AX92" s="195">
        <v>2</v>
      </c>
      <c r="AY92" s="195"/>
      <c r="AZ92" s="195">
        <v>1</v>
      </c>
      <c r="BA92" s="195">
        <v>1</v>
      </c>
      <c r="BB92" s="195">
        <v>1</v>
      </c>
      <c r="BC92" s="195"/>
      <c r="BD92" s="195"/>
      <c r="BE92" s="195">
        <v>1</v>
      </c>
      <c r="BF92" s="195">
        <v>1</v>
      </c>
      <c r="BG92" s="195"/>
      <c r="BH92" s="195">
        <v>2</v>
      </c>
      <c r="BI92" s="195"/>
      <c r="BJ92" s="195"/>
      <c r="BK92" s="195"/>
      <c r="BL92" s="195"/>
      <c r="BM92" s="195"/>
      <c r="BN92" s="195">
        <v>1</v>
      </c>
      <c r="BO92" s="195"/>
      <c r="BP92" s="195"/>
      <c r="BQ92" s="195"/>
      <c r="BR92" s="195"/>
      <c r="BS92" s="195"/>
      <c r="BT92" s="195"/>
      <c r="BU92" s="93">
        <f t="shared" ref="BU92:BU94" si="224">SUM(D92:BO92)</f>
        <v>24</v>
      </c>
      <c r="BV92" s="239"/>
      <c r="BW92" s="239"/>
    </row>
    <row r="93" spans="1:75" s="30" customFormat="1">
      <c r="A93" s="35" t="s">
        <v>69</v>
      </c>
      <c r="B93" s="36" t="s">
        <v>45</v>
      </c>
      <c r="C93" s="37" t="s">
        <v>34</v>
      </c>
      <c r="D93" s="196"/>
      <c r="E93" s="195"/>
      <c r="F93" s="195"/>
      <c r="G93" s="195"/>
      <c r="H93" s="195"/>
      <c r="I93" s="195"/>
      <c r="J93" s="195"/>
      <c r="K93" s="195"/>
      <c r="L93" s="195"/>
      <c r="M93" s="194"/>
      <c r="N93" s="194"/>
      <c r="O93" s="195"/>
      <c r="P93" s="195"/>
      <c r="Q93" s="194"/>
      <c r="R93" s="195"/>
      <c r="S93" s="194"/>
      <c r="T93" s="194"/>
      <c r="U93" s="194"/>
      <c r="V93" s="194"/>
      <c r="W93" s="194"/>
      <c r="X93" s="194"/>
      <c r="Y93" s="194"/>
      <c r="Z93" s="194"/>
      <c r="AA93" s="194"/>
      <c r="AB93" s="194"/>
      <c r="AC93" s="194"/>
      <c r="AD93" s="194"/>
      <c r="AE93" s="194"/>
      <c r="AF93" s="194"/>
      <c r="AG93" s="194"/>
      <c r="AH93" s="194"/>
      <c r="AI93" s="195"/>
      <c r="AJ93" s="194"/>
      <c r="AK93" s="194"/>
      <c r="AL93" s="195"/>
      <c r="AM93" s="195"/>
      <c r="AN93" s="195"/>
      <c r="AO93" s="195"/>
      <c r="AP93" s="195">
        <v>1</v>
      </c>
      <c r="AQ93" s="195"/>
      <c r="AR93" s="194"/>
      <c r="AS93" s="195"/>
      <c r="AT93" s="195"/>
      <c r="AU93" s="195">
        <v>1</v>
      </c>
      <c r="AV93" s="195">
        <v>1</v>
      </c>
      <c r="AW93" s="195">
        <v>1</v>
      </c>
      <c r="AX93" s="195"/>
      <c r="AY93" s="195"/>
      <c r="AZ93" s="195"/>
      <c r="BA93" s="195">
        <v>1</v>
      </c>
      <c r="BB93" s="195">
        <v>1</v>
      </c>
      <c r="BC93" s="195">
        <v>2</v>
      </c>
      <c r="BD93" s="195"/>
      <c r="BE93" s="195"/>
      <c r="BF93" s="195">
        <v>1</v>
      </c>
      <c r="BG93" s="195"/>
      <c r="BH93" s="195"/>
      <c r="BI93" s="195"/>
      <c r="BJ93" s="195">
        <v>1</v>
      </c>
      <c r="BK93" s="195"/>
      <c r="BL93" s="195"/>
      <c r="BM93" s="195"/>
      <c r="BN93" s="195"/>
      <c r="BO93" s="195"/>
      <c r="BP93" s="195"/>
      <c r="BQ93" s="195"/>
      <c r="BR93" s="195"/>
      <c r="BS93" s="195"/>
      <c r="BT93" s="195"/>
      <c r="BU93" s="93">
        <f t="shared" si="224"/>
        <v>10</v>
      </c>
      <c r="BV93" s="239"/>
      <c r="BW93" s="239"/>
    </row>
    <row r="94" spans="1:75" s="30" customFormat="1">
      <c r="A94" s="35" t="s">
        <v>69</v>
      </c>
      <c r="B94" s="36" t="s">
        <v>45</v>
      </c>
      <c r="C94" s="37" t="s">
        <v>36</v>
      </c>
      <c r="D94" s="193"/>
      <c r="E94" s="195"/>
      <c r="F94" s="195"/>
      <c r="G94" s="195"/>
      <c r="H94" s="195"/>
      <c r="I94" s="195"/>
      <c r="J94" s="195"/>
      <c r="K94" s="195"/>
      <c r="L94" s="195"/>
      <c r="M94" s="194"/>
      <c r="N94" s="195"/>
      <c r="O94" s="194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  <c r="AA94" s="194"/>
      <c r="AB94" s="194"/>
      <c r="AC94" s="194"/>
      <c r="AD94" s="194"/>
      <c r="AE94" s="194"/>
      <c r="AF94" s="194"/>
      <c r="AG94" s="194"/>
      <c r="AH94" s="194"/>
      <c r="AI94" s="195"/>
      <c r="AJ94" s="194"/>
      <c r="AK94" s="194"/>
      <c r="AL94" s="195">
        <v>1</v>
      </c>
      <c r="AM94" s="195"/>
      <c r="AN94" s="195"/>
      <c r="AO94" s="195">
        <v>1</v>
      </c>
      <c r="AP94" s="195">
        <v>1</v>
      </c>
      <c r="AQ94" s="195">
        <v>3</v>
      </c>
      <c r="AR94" s="195">
        <v>1</v>
      </c>
      <c r="AS94" s="195">
        <v>1</v>
      </c>
      <c r="AT94" s="195">
        <v>2</v>
      </c>
      <c r="AU94" s="195">
        <v>5</v>
      </c>
      <c r="AV94" s="195"/>
      <c r="AW94" s="195">
        <v>2</v>
      </c>
      <c r="AX94" s="195">
        <v>2</v>
      </c>
      <c r="AY94" s="195"/>
      <c r="AZ94" s="195">
        <v>1</v>
      </c>
      <c r="BA94" s="195">
        <v>1</v>
      </c>
      <c r="BB94" s="195">
        <v>4</v>
      </c>
      <c r="BC94" s="195">
        <v>5</v>
      </c>
      <c r="BD94" s="195"/>
      <c r="BE94" s="195">
        <v>2</v>
      </c>
      <c r="BF94" s="195">
        <v>1</v>
      </c>
      <c r="BG94" s="195"/>
      <c r="BH94" s="195"/>
      <c r="BI94" s="195"/>
      <c r="BJ94" s="195"/>
      <c r="BK94" s="195">
        <v>2</v>
      </c>
      <c r="BL94" s="195">
        <v>1</v>
      </c>
      <c r="BM94" s="195"/>
      <c r="BN94" s="195">
        <v>1</v>
      </c>
      <c r="BO94" s="195"/>
      <c r="BP94" s="195"/>
      <c r="BQ94" s="195"/>
      <c r="BR94" s="195"/>
      <c r="BS94" s="195"/>
      <c r="BT94" s="195"/>
      <c r="BU94" s="93">
        <f t="shared" si="224"/>
        <v>37</v>
      </c>
      <c r="BV94" s="239"/>
      <c r="BW94" s="239"/>
    </row>
    <row r="95" spans="1:75" s="30" customFormat="1" ht="15" thickBot="1">
      <c r="A95" s="38" t="s">
        <v>69</v>
      </c>
      <c r="B95" s="39" t="s">
        <v>45</v>
      </c>
      <c r="C95" s="40" t="s">
        <v>37</v>
      </c>
      <c r="D95" s="197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8"/>
      <c r="AH95" s="198"/>
      <c r="AI95" s="198"/>
      <c r="AJ95" s="198"/>
      <c r="AK95" s="198">
        <v>1</v>
      </c>
      <c r="AL95" s="198"/>
      <c r="AM95" s="198"/>
      <c r="AN95" s="198"/>
      <c r="AO95" s="198">
        <v>1</v>
      </c>
      <c r="AP95" s="198">
        <v>1</v>
      </c>
      <c r="AQ95" s="198"/>
      <c r="AR95" s="198"/>
      <c r="AS95" s="198">
        <v>1</v>
      </c>
      <c r="AT95" s="198">
        <v>3</v>
      </c>
      <c r="AU95" s="198">
        <v>3</v>
      </c>
      <c r="AV95" s="198">
        <v>1</v>
      </c>
      <c r="AW95" s="198">
        <v>4</v>
      </c>
      <c r="AX95" s="198">
        <v>2</v>
      </c>
      <c r="AY95" s="198">
        <v>3</v>
      </c>
      <c r="AZ95" s="198"/>
      <c r="BA95" s="198">
        <v>1</v>
      </c>
      <c r="BB95" s="198">
        <v>1</v>
      </c>
      <c r="BC95" s="198">
        <v>2</v>
      </c>
      <c r="BD95" s="198">
        <v>2</v>
      </c>
      <c r="BE95" s="198"/>
      <c r="BF95" s="198"/>
      <c r="BG95" s="198"/>
      <c r="BH95" s="198"/>
      <c r="BI95" s="198"/>
      <c r="BJ95" s="198">
        <v>1</v>
      </c>
      <c r="BK95" s="198"/>
      <c r="BL95" s="198"/>
      <c r="BM95" s="198"/>
      <c r="BN95" s="198"/>
      <c r="BO95" s="198"/>
      <c r="BP95" s="198"/>
      <c r="BQ95" s="198"/>
      <c r="BR95" s="198"/>
      <c r="BS95" s="198"/>
      <c r="BT95" s="198"/>
      <c r="BU95" s="94">
        <f>SUM(D95:BO95)</f>
        <v>27</v>
      </c>
      <c r="BV95" s="239"/>
      <c r="BW95" s="239"/>
    </row>
    <row r="96" spans="1:75" ht="15" thickBot="1">
      <c r="A96" s="103"/>
      <c r="B96" s="103"/>
      <c r="C96" s="103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  <c r="BU96" s="104"/>
      <c r="BV96" s="235"/>
      <c r="BW96" s="235"/>
    </row>
    <row r="97" spans="1:75" s="109" customFormat="1" ht="15.75" thickBot="1">
      <c r="A97" s="85"/>
      <c r="B97" s="86"/>
      <c r="C97" s="84" t="s">
        <v>54</v>
      </c>
      <c r="D97" s="87">
        <v>49</v>
      </c>
      <c r="E97" s="88">
        <v>50</v>
      </c>
      <c r="F97" s="88">
        <v>51</v>
      </c>
      <c r="G97" s="88">
        <v>52</v>
      </c>
      <c r="H97" s="88">
        <v>53</v>
      </c>
      <c r="I97" s="88">
        <v>54</v>
      </c>
      <c r="J97" s="88">
        <v>55</v>
      </c>
      <c r="K97" s="88">
        <v>56</v>
      </c>
      <c r="L97" s="88">
        <v>57</v>
      </c>
      <c r="M97" s="88">
        <v>58</v>
      </c>
      <c r="N97" s="88">
        <v>59</v>
      </c>
      <c r="O97" s="88">
        <v>60</v>
      </c>
      <c r="P97" s="88">
        <v>61</v>
      </c>
      <c r="Q97" s="88">
        <v>62</v>
      </c>
      <c r="R97" s="88">
        <v>63</v>
      </c>
      <c r="S97" s="88">
        <v>64</v>
      </c>
      <c r="T97" s="88">
        <v>65</v>
      </c>
      <c r="U97" s="88">
        <v>66</v>
      </c>
      <c r="V97" s="88">
        <v>67</v>
      </c>
      <c r="W97" s="88">
        <v>68</v>
      </c>
      <c r="X97" s="88">
        <v>69</v>
      </c>
      <c r="Y97" s="88">
        <v>70</v>
      </c>
      <c r="Z97" s="88">
        <v>71</v>
      </c>
      <c r="AA97" s="88">
        <v>72</v>
      </c>
      <c r="AB97" s="88">
        <v>73</v>
      </c>
      <c r="AC97" s="88">
        <v>74</v>
      </c>
      <c r="AD97" s="88">
        <v>75</v>
      </c>
      <c r="AE97" s="88">
        <v>76</v>
      </c>
      <c r="AF97" s="88">
        <v>77</v>
      </c>
      <c r="AG97" s="88">
        <v>78</v>
      </c>
      <c r="AH97" s="88">
        <v>79</v>
      </c>
      <c r="AI97" s="88">
        <v>80</v>
      </c>
      <c r="AJ97" s="88">
        <v>81</v>
      </c>
      <c r="AK97" s="88">
        <v>82</v>
      </c>
      <c r="AL97" s="88">
        <v>83</v>
      </c>
      <c r="AM97" s="88">
        <v>84</v>
      </c>
      <c r="AN97" s="88">
        <v>85</v>
      </c>
      <c r="AO97" s="88">
        <v>86</v>
      </c>
      <c r="AP97" s="88">
        <v>87</v>
      </c>
      <c r="AQ97" s="88">
        <v>88</v>
      </c>
      <c r="AR97" s="88">
        <v>89</v>
      </c>
      <c r="AS97" s="88">
        <v>90</v>
      </c>
      <c r="AT97" s="88">
        <v>91</v>
      </c>
      <c r="AU97" s="88">
        <v>92</v>
      </c>
      <c r="AV97" s="88">
        <v>93</v>
      </c>
      <c r="AW97" s="88">
        <v>94</v>
      </c>
      <c r="AX97" s="88">
        <v>95</v>
      </c>
      <c r="AY97" s="88">
        <v>96</v>
      </c>
      <c r="AZ97" s="88">
        <v>97</v>
      </c>
      <c r="BA97" s="88">
        <v>98</v>
      </c>
      <c r="BB97" s="88">
        <v>99</v>
      </c>
      <c r="BC97" s="88">
        <v>100</v>
      </c>
      <c r="BD97" s="88">
        <v>101</v>
      </c>
      <c r="BE97" s="88">
        <v>102</v>
      </c>
      <c r="BF97" s="88">
        <v>103</v>
      </c>
      <c r="BG97" s="88">
        <v>104</v>
      </c>
      <c r="BH97" s="88">
        <v>105</v>
      </c>
      <c r="BI97" s="88">
        <v>106</v>
      </c>
      <c r="BJ97" s="88">
        <v>107</v>
      </c>
      <c r="BK97" s="88">
        <v>108</v>
      </c>
      <c r="BL97" s="88">
        <v>109</v>
      </c>
      <c r="BM97" s="88">
        <v>110</v>
      </c>
      <c r="BN97" s="88">
        <v>111</v>
      </c>
      <c r="BO97" s="88">
        <v>112</v>
      </c>
      <c r="BP97" s="88">
        <v>113</v>
      </c>
      <c r="BQ97" s="88">
        <v>114</v>
      </c>
      <c r="BR97" s="88">
        <v>115</v>
      </c>
      <c r="BS97" s="88">
        <v>116</v>
      </c>
      <c r="BT97" s="88">
        <v>117</v>
      </c>
      <c r="BU97" s="90" t="s">
        <v>18</v>
      </c>
      <c r="BV97" s="234"/>
      <c r="BW97" s="231" t="s">
        <v>60</v>
      </c>
    </row>
    <row r="98" spans="1:75" ht="15">
      <c r="A98" s="48" t="s">
        <v>68</v>
      </c>
      <c r="B98" s="81" t="s">
        <v>46</v>
      </c>
      <c r="C98" s="49" t="s">
        <v>18</v>
      </c>
      <c r="D98" s="47">
        <f>SUM(D99:D103)</f>
        <v>0</v>
      </c>
      <c r="E98" s="46">
        <f t="shared" ref="E98:BN98" si="225">SUM(E99:E103)</f>
        <v>0</v>
      </c>
      <c r="F98" s="46">
        <f t="shared" si="225"/>
        <v>0</v>
      </c>
      <c r="G98" s="46">
        <f t="shared" si="225"/>
        <v>1</v>
      </c>
      <c r="H98" s="46">
        <f t="shared" si="225"/>
        <v>0</v>
      </c>
      <c r="I98" s="46">
        <f t="shared" si="225"/>
        <v>2</v>
      </c>
      <c r="J98" s="46">
        <f t="shared" si="225"/>
        <v>0</v>
      </c>
      <c r="K98" s="46">
        <f t="shared" si="225"/>
        <v>1</v>
      </c>
      <c r="L98" s="46">
        <f t="shared" si="225"/>
        <v>0</v>
      </c>
      <c r="M98" s="46">
        <f t="shared" si="225"/>
        <v>3</v>
      </c>
      <c r="N98" s="46">
        <f t="shared" si="225"/>
        <v>0</v>
      </c>
      <c r="O98" s="46">
        <f t="shared" si="225"/>
        <v>0</v>
      </c>
      <c r="P98" s="46">
        <f t="shared" si="225"/>
        <v>0</v>
      </c>
      <c r="Q98" s="46">
        <f t="shared" si="225"/>
        <v>2</v>
      </c>
      <c r="R98" s="46">
        <f t="shared" si="225"/>
        <v>0</v>
      </c>
      <c r="S98" s="46">
        <f t="shared" si="225"/>
        <v>0</v>
      </c>
      <c r="T98" s="46">
        <f t="shared" si="225"/>
        <v>0</v>
      </c>
      <c r="U98" s="46">
        <f t="shared" si="225"/>
        <v>1</v>
      </c>
      <c r="V98" s="46">
        <f t="shared" si="225"/>
        <v>0</v>
      </c>
      <c r="W98" s="46">
        <f t="shared" si="225"/>
        <v>0</v>
      </c>
      <c r="X98" s="46">
        <f t="shared" si="225"/>
        <v>0</v>
      </c>
      <c r="Y98" s="46">
        <f t="shared" si="225"/>
        <v>0</v>
      </c>
      <c r="Z98" s="46">
        <f t="shared" si="225"/>
        <v>0</v>
      </c>
      <c r="AA98" s="46">
        <f t="shared" si="225"/>
        <v>2</v>
      </c>
      <c r="AB98" s="46">
        <f t="shared" si="225"/>
        <v>2</v>
      </c>
      <c r="AC98" s="46">
        <f t="shared" si="225"/>
        <v>0</v>
      </c>
      <c r="AD98" s="46">
        <f t="shared" si="225"/>
        <v>2</v>
      </c>
      <c r="AE98" s="46">
        <f t="shared" si="225"/>
        <v>0</v>
      </c>
      <c r="AF98" s="46">
        <f t="shared" si="225"/>
        <v>0</v>
      </c>
      <c r="AG98" s="46">
        <f t="shared" si="225"/>
        <v>3</v>
      </c>
      <c r="AH98" s="46">
        <f t="shared" si="225"/>
        <v>1</v>
      </c>
      <c r="AI98" s="46">
        <f t="shared" si="225"/>
        <v>3</v>
      </c>
      <c r="AJ98" s="46">
        <f t="shared" si="225"/>
        <v>2</v>
      </c>
      <c r="AK98" s="46">
        <f t="shared" si="225"/>
        <v>5</v>
      </c>
      <c r="AL98" s="46">
        <f t="shared" si="225"/>
        <v>5</v>
      </c>
      <c r="AM98" s="46">
        <f t="shared" si="225"/>
        <v>6</v>
      </c>
      <c r="AN98" s="46">
        <f t="shared" si="225"/>
        <v>5</v>
      </c>
      <c r="AO98" s="46">
        <f t="shared" si="225"/>
        <v>6</v>
      </c>
      <c r="AP98" s="46">
        <f t="shared" si="225"/>
        <v>4</v>
      </c>
      <c r="AQ98" s="46">
        <f t="shared" si="225"/>
        <v>4</v>
      </c>
      <c r="AR98" s="46">
        <f t="shared" si="225"/>
        <v>7</v>
      </c>
      <c r="AS98" s="46">
        <f t="shared" si="225"/>
        <v>8</v>
      </c>
      <c r="AT98" s="46">
        <f t="shared" si="225"/>
        <v>2</v>
      </c>
      <c r="AU98" s="46">
        <f t="shared" si="225"/>
        <v>6</v>
      </c>
      <c r="AV98" s="46">
        <f t="shared" si="225"/>
        <v>2</v>
      </c>
      <c r="AW98" s="46">
        <f t="shared" si="225"/>
        <v>7</v>
      </c>
      <c r="AX98" s="46">
        <f t="shared" si="225"/>
        <v>8</v>
      </c>
      <c r="AY98" s="46">
        <f t="shared" si="225"/>
        <v>9</v>
      </c>
      <c r="AZ98" s="46">
        <f t="shared" si="225"/>
        <v>1</v>
      </c>
      <c r="BA98" s="46">
        <f t="shared" si="225"/>
        <v>0</v>
      </c>
      <c r="BB98" s="46">
        <f t="shared" si="225"/>
        <v>2</v>
      </c>
      <c r="BC98" s="46">
        <f t="shared" si="225"/>
        <v>3</v>
      </c>
      <c r="BD98" s="46">
        <f t="shared" si="225"/>
        <v>0</v>
      </c>
      <c r="BE98" s="46">
        <f t="shared" si="225"/>
        <v>0</v>
      </c>
      <c r="BF98" s="46">
        <f t="shared" si="225"/>
        <v>2</v>
      </c>
      <c r="BG98" s="46">
        <f t="shared" si="225"/>
        <v>3</v>
      </c>
      <c r="BH98" s="46">
        <f t="shared" si="225"/>
        <v>1</v>
      </c>
      <c r="BI98" s="46">
        <f t="shared" si="225"/>
        <v>0</v>
      </c>
      <c r="BJ98" s="46">
        <f t="shared" si="225"/>
        <v>0</v>
      </c>
      <c r="BK98" s="46">
        <f t="shared" si="225"/>
        <v>0</v>
      </c>
      <c r="BL98" s="46">
        <f t="shared" si="225"/>
        <v>0</v>
      </c>
      <c r="BM98" s="46">
        <f t="shared" si="225"/>
        <v>0</v>
      </c>
      <c r="BN98" s="46">
        <f t="shared" si="225"/>
        <v>0</v>
      </c>
      <c r="BO98" s="46">
        <f t="shared" ref="BO98:BT98" si="226">SUM(BO99:BO103)</f>
        <v>0</v>
      </c>
      <c r="BP98" s="46">
        <f t="shared" si="226"/>
        <v>0</v>
      </c>
      <c r="BQ98" s="46">
        <f t="shared" si="226"/>
        <v>0</v>
      </c>
      <c r="BR98" s="46">
        <f t="shared" si="226"/>
        <v>0</v>
      </c>
      <c r="BS98" s="46">
        <f t="shared" si="226"/>
        <v>0</v>
      </c>
      <c r="BT98" s="46">
        <f t="shared" si="226"/>
        <v>0</v>
      </c>
      <c r="BU98" s="96">
        <f>SUM(D98:BO98)</f>
        <v>121</v>
      </c>
      <c r="BV98" s="235"/>
    </row>
    <row r="99" spans="1:75">
      <c r="A99" s="50" t="s">
        <v>69</v>
      </c>
      <c r="B99" s="51" t="s">
        <v>46</v>
      </c>
      <c r="C99" s="52" t="s">
        <v>32</v>
      </c>
      <c r="D99" s="200"/>
      <c r="E99" s="199"/>
      <c r="F99" s="201"/>
      <c r="G99" s="201">
        <v>1</v>
      </c>
      <c r="H99" s="201"/>
      <c r="I99" s="201">
        <v>2</v>
      </c>
      <c r="J99" s="201"/>
      <c r="K99" s="201">
        <v>1</v>
      </c>
      <c r="L99" s="201"/>
      <c r="M99" s="201">
        <v>3</v>
      </c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199">
        <v>2</v>
      </c>
      <c r="AB99" s="199">
        <v>2</v>
      </c>
      <c r="AC99" s="199"/>
      <c r="AD99" s="199">
        <v>1</v>
      </c>
      <c r="AE99" s="199"/>
      <c r="AF99" s="199"/>
      <c r="AG99" s="199">
        <v>1</v>
      </c>
      <c r="AH99" s="199"/>
      <c r="AI99" s="199">
        <v>1</v>
      </c>
      <c r="AJ99" s="201"/>
      <c r="AK99" s="201">
        <v>1</v>
      </c>
      <c r="AL99" s="201"/>
      <c r="AM99" s="199"/>
      <c r="AN99" s="199"/>
      <c r="AO99" s="199"/>
      <c r="AP99" s="201">
        <v>1</v>
      </c>
      <c r="AQ99" s="201"/>
      <c r="AR99" s="201"/>
      <c r="AS99" s="201"/>
      <c r="AT99" s="201"/>
      <c r="AU99" s="201"/>
      <c r="AV99" s="201"/>
      <c r="AW99" s="201">
        <v>2</v>
      </c>
      <c r="AX99" s="201">
        <v>1</v>
      </c>
      <c r="AY99" s="201"/>
      <c r="AZ99" s="201"/>
      <c r="BA99" s="201"/>
      <c r="BB99" s="201"/>
      <c r="BC99" s="201"/>
      <c r="BD99" s="201"/>
      <c r="BE99" s="201"/>
      <c r="BF99" s="201"/>
      <c r="BG99" s="201"/>
      <c r="BH99" s="201">
        <v>1</v>
      </c>
      <c r="BI99" s="201"/>
      <c r="BJ99" s="201"/>
      <c r="BK99" s="201"/>
      <c r="BL99" s="201"/>
      <c r="BM99" s="201"/>
      <c r="BN99" s="201"/>
      <c r="BO99" s="201"/>
      <c r="BP99" s="201"/>
      <c r="BQ99" s="201"/>
      <c r="BR99" s="201"/>
      <c r="BS99" s="201"/>
      <c r="BT99" s="201"/>
      <c r="BU99" s="91">
        <f>SUM(D99:BO99)</f>
        <v>20</v>
      </c>
      <c r="BV99" s="235"/>
      <c r="BW99" s="235"/>
    </row>
    <row r="100" spans="1:75">
      <c r="A100" s="50" t="s">
        <v>69</v>
      </c>
      <c r="B100" s="51" t="s">
        <v>46</v>
      </c>
      <c r="C100" s="52" t="s">
        <v>33</v>
      </c>
      <c r="D100" s="202"/>
      <c r="E100" s="201"/>
      <c r="F100" s="201"/>
      <c r="G100" s="201"/>
      <c r="H100" s="201"/>
      <c r="I100" s="201"/>
      <c r="J100" s="201"/>
      <c r="K100" s="201"/>
      <c r="L100" s="201"/>
      <c r="M100" s="201"/>
      <c r="N100" s="201"/>
      <c r="O100" s="201"/>
      <c r="P100" s="199"/>
      <c r="Q100" s="199">
        <v>1</v>
      </c>
      <c r="R100" s="199"/>
      <c r="S100" s="199"/>
      <c r="T100" s="199"/>
      <c r="U100" s="199">
        <v>1</v>
      </c>
      <c r="V100" s="199"/>
      <c r="W100" s="199"/>
      <c r="X100" s="199"/>
      <c r="Y100" s="199"/>
      <c r="Z100" s="199"/>
      <c r="AA100" s="199"/>
      <c r="AB100" s="199"/>
      <c r="AC100" s="199"/>
      <c r="AD100" s="199">
        <v>1</v>
      </c>
      <c r="AE100" s="199"/>
      <c r="AF100" s="201"/>
      <c r="AG100" s="199">
        <v>2</v>
      </c>
      <c r="AH100" s="199"/>
      <c r="AI100" s="199">
        <v>1</v>
      </c>
      <c r="AJ100" s="199"/>
      <c r="AK100" s="199">
        <v>3</v>
      </c>
      <c r="AL100" s="201">
        <v>2</v>
      </c>
      <c r="AM100" s="201">
        <v>3</v>
      </c>
      <c r="AN100" s="201"/>
      <c r="AO100" s="201">
        <v>1</v>
      </c>
      <c r="AP100" s="201">
        <v>1</v>
      </c>
      <c r="AQ100" s="201">
        <v>1</v>
      </c>
      <c r="AR100" s="199">
        <v>1</v>
      </c>
      <c r="AS100" s="201">
        <v>4</v>
      </c>
      <c r="AT100" s="201"/>
      <c r="AU100" s="201"/>
      <c r="AV100" s="201"/>
      <c r="AW100" s="201">
        <v>1</v>
      </c>
      <c r="AX100" s="201"/>
      <c r="AY100" s="201"/>
      <c r="AZ100" s="201"/>
      <c r="BA100" s="201"/>
      <c r="BB100" s="201"/>
      <c r="BC100" s="201">
        <v>1</v>
      </c>
      <c r="BD100" s="201"/>
      <c r="BE100" s="201"/>
      <c r="BF100" s="201">
        <v>1</v>
      </c>
      <c r="BG100" s="201">
        <v>1</v>
      </c>
      <c r="BH100" s="201"/>
      <c r="BI100" s="201"/>
      <c r="BJ100" s="201"/>
      <c r="BK100" s="201"/>
      <c r="BL100" s="201"/>
      <c r="BM100" s="201"/>
      <c r="BN100" s="201"/>
      <c r="BO100" s="201"/>
      <c r="BP100" s="201"/>
      <c r="BQ100" s="201"/>
      <c r="BR100" s="201"/>
      <c r="BS100" s="201"/>
      <c r="BT100" s="201"/>
      <c r="BU100" s="91">
        <f t="shared" ref="BU100:BU102" si="227">SUM(D100:BO100)</f>
        <v>26</v>
      </c>
      <c r="BV100" s="235"/>
      <c r="BW100" s="235"/>
    </row>
    <row r="101" spans="1:75">
      <c r="A101" s="50" t="s">
        <v>69</v>
      </c>
      <c r="B101" s="51" t="s">
        <v>46</v>
      </c>
      <c r="C101" s="52" t="s">
        <v>34</v>
      </c>
      <c r="D101" s="202"/>
      <c r="E101" s="201"/>
      <c r="F101" s="201"/>
      <c r="G101" s="201"/>
      <c r="H101" s="201"/>
      <c r="I101" s="201"/>
      <c r="J101" s="201"/>
      <c r="K101" s="201"/>
      <c r="L101" s="201"/>
      <c r="M101" s="199"/>
      <c r="N101" s="199"/>
      <c r="O101" s="201"/>
      <c r="P101" s="201"/>
      <c r="Q101" s="199">
        <v>1</v>
      </c>
      <c r="R101" s="201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9"/>
      <c r="AH101" s="199"/>
      <c r="AI101" s="201"/>
      <c r="AJ101" s="199"/>
      <c r="AK101" s="199"/>
      <c r="AL101" s="201">
        <v>1</v>
      </c>
      <c r="AM101" s="201">
        <v>2</v>
      </c>
      <c r="AN101" s="201"/>
      <c r="AO101" s="201">
        <v>1</v>
      </c>
      <c r="AP101" s="201">
        <v>1</v>
      </c>
      <c r="AQ101" s="201"/>
      <c r="AR101" s="199">
        <v>1</v>
      </c>
      <c r="AS101" s="201">
        <v>1</v>
      </c>
      <c r="AT101" s="201"/>
      <c r="AU101" s="201"/>
      <c r="AV101" s="201"/>
      <c r="AW101" s="201">
        <v>4</v>
      </c>
      <c r="AX101" s="201">
        <v>2</v>
      </c>
      <c r="AY101" s="201"/>
      <c r="AZ101" s="201"/>
      <c r="BA101" s="201"/>
      <c r="BB101" s="201"/>
      <c r="BC101" s="201">
        <v>1</v>
      </c>
      <c r="BD101" s="201"/>
      <c r="BE101" s="201"/>
      <c r="BF101" s="201"/>
      <c r="BG101" s="201"/>
      <c r="BH101" s="201"/>
      <c r="BI101" s="201"/>
      <c r="BJ101" s="201"/>
      <c r="BK101" s="201"/>
      <c r="BL101" s="201"/>
      <c r="BM101" s="201"/>
      <c r="BN101" s="201"/>
      <c r="BO101" s="201"/>
      <c r="BP101" s="201"/>
      <c r="BQ101" s="201"/>
      <c r="BR101" s="201"/>
      <c r="BS101" s="201"/>
      <c r="BT101" s="201"/>
      <c r="BU101" s="91">
        <f t="shared" si="227"/>
        <v>15</v>
      </c>
      <c r="BV101" s="235"/>
      <c r="BW101" s="235"/>
    </row>
    <row r="102" spans="1:75">
      <c r="A102" s="50" t="s">
        <v>69</v>
      </c>
      <c r="B102" s="51" t="s">
        <v>46</v>
      </c>
      <c r="C102" s="52" t="s">
        <v>36</v>
      </c>
      <c r="D102" s="200"/>
      <c r="E102" s="201"/>
      <c r="F102" s="201"/>
      <c r="G102" s="201"/>
      <c r="H102" s="201"/>
      <c r="I102" s="201"/>
      <c r="J102" s="201"/>
      <c r="K102" s="201"/>
      <c r="L102" s="201"/>
      <c r="M102" s="199"/>
      <c r="N102" s="201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  <c r="Z102" s="199"/>
      <c r="AA102" s="199"/>
      <c r="AB102" s="199"/>
      <c r="AC102" s="199"/>
      <c r="AD102" s="199"/>
      <c r="AE102" s="199"/>
      <c r="AF102" s="199"/>
      <c r="AG102" s="199"/>
      <c r="AH102" s="199">
        <v>1</v>
      </c>
      <c r="AI102" s="201"/>
      <c r="AJ102" s="199">
        <v>2</v>
      </c>
      <c r="AK102" s="199">
        <v>1</v>
      </c>
      <c r="AL102" s="201">
        <v>1</v>
      </c>
      <c r="AM102" s="201"/>
      <c r="AN102" s="201">
        <v>3</v>
      </c>
      <c r="AO102" s="201">
        <v>2</v>
      </c>
      <c r="AP102" s="201">
        <v>1</v>
      </c>
      <c r="AQ102" s="201">
        <v>2</v>
      </c>
      <c r="AR102" s="201">
        <v>3</v>
      </c>
      <c r="AS102" s="201">
        <v>2</v>
      </c>
      <c r="AT102" s="201">
        <v>1</v>
      </c>
      <c r="AU102" s="201">
        <v>6</v>
      </c>
      <c r="AV102" s="201">
        <v>2</v>
      </c>
      <c r="AW102" s="201"/>
      <c r="AX102" s="201">
        <v>4</v>
      </c>
      <c r="AY102" s="201">
        <v>9</v>
      </c>
      <c r="AZ102" s="201">
        <v>1</v>
      </c>
      <c r="BA102" s="201"/>
      <c r="BB102" s="201">
        <v>2</v>
      </c>
      <c r="BC102" s="201">
        <v>1</v>
      </c>
      <c r="BD102" s="201"/>
      <c r="BE102" s="201"/>
      <c r="BF102" s="201">
        <v>1</v>
      </c>
      <c r="BG102" s="201">
        <v>2</v>
      </c>
      <c r="BH102" s="201"/>
      <c r="BI102" s="201"/>
      <c r="BJ102" s="201"/>
      <c r="BK102" s="201"/>
      <c r="BL102" s="201"/>
      <c r="BM102" s="201"/>
      <c r="BN102" s="201"/>
      <c r="BO102" s="201"/>
      <c r="BP102" s="201"/>
      <c r="BQ102" s="201"/>
      <c r="BR102" s="201"/>
      <c r="BS102" s="201"/>
      <c r="BT102" s="201"/>
      <c r="BU102" s="91">
        <f t="shared" si="227"/>
        <v>47</v>
      </c>
      <c r="BV102" s="235"/>
      <c r="BW102" s="235"/>
    </row>
    <row r="103" spans="1:75" ht="15" thickBot="1">
      <c r="A103" s="53" t="s">
        <v>69</v>
      </c>
      <c r="B103" s="54" t="s">
        <v>46</v>
      </c>
      <c r="C103" s="55" t="s">
        <v>37</v>
      </c>
      <c r="D103" s="203"/>
      <c r="E103" s="204"/>
      <c r="F103" s="204"/>
      <c r="G103" s="204"/>
      <c r="H103" s="204"/>
      <c r="I103" s="204"/>
      <c r="J103" s="204"/>
      <c r="K103" s="204"/>
      <c r="L103" s="204"/>
      <c r="M103" s="204"/>
      <c r="N103" s="204"/>
      <c r="O103" s="204"/>
      <c r="P103" s="204"/>
      <c r="Q103" s="204"/>
      <c r="R103" s="204"/>
      <c r="S103" s="204"/>
      <c r="T103" s="204"/>
      <c r="U103" s="204"/>
      <c r="V103" s="204"/>
      <c r="W103" s="204"/>
      <c r="X103" s="204"/>
      <c r="Y103" s="204"/>
      <c r="Z103" s="204"/>
      <c r="AA103" s="204"/>
      <c r="AB103" s="204"/>
      <c r="AC103" s="204"/>
      <c r="AD103" s="204"/>
      <c r="AE103" s="204"/>
      <c r="AF103" s="204"/>
      <c r="AG103" s="204"/>
      <c r="AH103" s="204"/>
      <c r="AI103" s="204">
        <v>1</v>
      </c>
      <c r="AJ103" s="204"/>
      <c r="AK103" s="204"/>
      <c r="AL103" s="204">
        <v>1</v>
      </c>
      <c r="AM103" s="204">
        <v>1</v>
      </c>
      <c r="AN103" s="204">
        <v>2</v>
      </c>
      <c r="AO103" s="204">
        <v>2</v>
      </c>
      <c r="AP103" s="204"/>
      <c r="AQ103" s="204">
        <v>1</v>
      </c>
      <c r="AR103" s="204">
        <v>2</v>
      </c>
      <c r="AS103" s="204">
        <v>1</v>
      </c>
      <c r="AT103" s="204">
        <v>1</v>
      </c>
      <c r="AU103" s="204"/>
      <c r="AV103" s="204"/>
      <c r="AW103" s="204"/>
      <c r="AX103" s="204">
        <v>1</v>
      </c>
      <c r="AY103" s="204"/>
      <c r="AZ103" s="204"/>
      <c r="BA103" s="204"/>
      <c r="BB103" s="204"/>
      <c r="BC103" s="204"/>
      <c r="BD103" s="204"/>
      <c r="BE103" s="204"/>
      <c r="BF103" s="204"/>
      <c r="BG103" s="204"/>
      <c r="BH103" s="204"/>
      <c r="BI103" s="204"/>
      <c r="BJ103" s="204"/>
      <c r="BK103" s="204"/>
      <c r="BL103" s="204"/>
      <c r="BM103" s="204"/>
      <c r="BN103" s="204"/>
      <c r="BO103" s="204"/>
      <c r="BP103" s="204"/>
      <c r="BQ103" s="204"/>
      <c r="BR103" s="204"/>
      <c r="BS103" s="204"/>
      <c r="BT103" s="204"/>
      <c r="BU103" s="92">
        <f>SUM(D103:BO103)</f>
        <v>13</v>
      </c>
      <c r="BV103" s="235"/>
      <c r="BW103" s="235"/>
    </row>
    <row r="104" spans="1:75" ht="15" thickBot="1">
      <c r="A104" s="103"/>
      <c r="B104" s="103"/>
      <c r="C104" s="103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  <c r="BU104" s="104"/>
      <c r="BV104" s="235"/>
      <c r="BW104" s="235"/>
    </row>
    <row r="105" spans="1:75" s="109" customFormat="1" ht="15.75" thickBot="1">
      <c r="A105" s="85"/>
      <c r="B105" s="86"/>
      <c r="C105" s="84" t="s">
        <v>54</v>
      </c>
      <c r="D105" s="87">
        <v>49</v>
      </c>
      <c r="E105" s="88">
        <v>50</v>
      </c>
      <c r="F105" s="88">
        <v>51</v>
      </c>
      <c r="G105" s="88">
        <v>52</v>
      </c>
      <c r="H105" s="88">
        <v>53</v>
      </c>
      <c r="I105" s="88">
        <v>54</v>
      </c>
      <c r="J105" s="88">
        <v>55</v>
      </c>
      <c r="K105" s="88">
        <v>56</v>
      </c>
      <c r="L105" s="88">
        <v>57</v>
      </c>
      <c r="M105" s="88">
        <v>58</v>
      </c>
      <c r="N105" s="88">
        <v>59</v>
      </c>
      <c r="O105" s="88">
        <v>60</v>
      </c>
      <c r="P105" s="88">
        <v>61</v>
      </c>
      <c r="Q105" s="88">
        <v>62</v>
      </c>
      <c r="R105" s="88">
        <v>63</v>
      </c>
      <c r="S105" s="88">
        <v>64</v>
      </c>
      <c r="T105" s="88">
        <v>65</v>
      </c>
      <c r="U105" s="88">
        <v>66</v>
      </c>
      <c r="V105" s="88">
        <v>67</v>
      </c>
      <c r="W105" s="88">
        <v>68</v>
      </c>
      <c r="X105" s="88">
        <v>69</v>
      </c>
      <c r="Y105" s="88">
        <v>70</v>
      </c>
      <c r="Z105" s="88">
        <v>71</v>
      </c>
      <c r="AA105" s="88">
        <v>72</v>
      </c>
      <c r="AB105" s="88">
        <v>73</v>
      </c>
      <c r="AC105" s="88">
        <v>74</v>
      </c>
      <c r="AD105" s="88">
        <v>75</v>
      </c>
      <c r="AE105" s="88">
        <v>76</v>
      </c>
      <c r="AF105" s="88">
        <v>77</v>
      </c>
      <c r="AG105" s="88">
        <v>78</v>
      </c>
      <c r="AH105" s="88">
        <v>79</v>
      </c>
      <c r="AI105" s="88">
        <v>80</v>
      </c>
      <c r="AJ105" s="88">
        <v>81</v>
      </c>
      <c r="AK105" s="88">
        <v>82</v>
      </c>
      <c r="AL105" s="88">
        <v>83</v>
      </c>
      <c r="AM105" s="88">
        <v>84</v>
      </c>
      <c r="AN105" s="88">
        <v>85</v>
      </c>
      <c r="AO105" s="88">
        <v>86</v>
      </c>
      <c r="AP105" s="88">
        <v>87</v>
      </c>
      <c r="AQ105" s="88">
        <v>88</v>
      </c>
      <c r="AR105" s="88">
        <v>89</v>
      </c>
      <c r="AS105" s="88">
        <v>90</v>
      </c>
      <c r="AT105" s="88">
        <v>91</v>
      </c>
      <c r="AU105" s="88">
        <v>92</v>
      </c>
      <c r="AV105" s="88">
        <v>93</v>
      </c>
      <c r="AW105" s="88">
        <v>94</v>
      </c>
      <c r="AX105" s="88">
        <v>95</v>
      </c>
      <c r="AY105" s="88">
        <v>96</v>
      </c>
      <c r="AZ105" s="88">
        <v>97</v>
      </c>
      <c r="BA105" s="88">
        <v>98</v>
      </c>
      <c r="BB105" s="88">
        <v>99</v>
      </c>
      <c r="BC105" s="88">
        <v>100</v>
      </c>
      <c r="BD105" s="88">
        <v>101</v>
      </c>
      <c r="BE105" s="88">
        <v>102</v>
      </c>
      <c r="BF105" s="88">
        <v>103</v>
      </c>
      <c r="BG105" s="88">
        <v>104</v>
      </c>
      <c r="BH105" s="88">
        <v>105</v>
      </c>
      <c r="BI105" s="88">
        <v>106</v>
      </c>
      <c r="BJ105" s="88">
        <v>107</v>
      </c>
      <c r="BK105" s="88">
        <v>108</v>
      </c>
      <c r="BL105" s="88">
        <v>109</v>
      </c>
      <c r="BM105" s="88">
        <v>110</v>
      </c>
      <c r="BN105" s="88">
        <v>111</v>
      </c>
      <c r="BO105" s="88">
        <v>112</v>
      </c>
      <c r="BP105" s="88">
        <v>113</v>
      </c>
      <c r="BQ105" s="88">
        <v>114</v>
      </c>
      <c r="BR105" s="88">
        <v>115</v>
      </c>
      <c r="BS105" s="88">
        <v>116</v>
      </c>
      <c r="BT105" s="88">
        <v>117</v>
      </c>
      <c r="BU105" s="90" t="s">
        <v>18</v>
      </c>
      <c r="BV105" s="234"/>
      <c r="BW105" s="231" t="s">
        <v>60</v>
      </c>
    </row>
    <row r="106" spans="1:75" s="32" customFormat="1" ht="15">
      <c r="A106" s="56" t="s">
        <v>68</v>
      </c>
      <c r="B106" s="82" t="s">
        <v>47</v>
      </c>
      <c r="C106" s="57" t="s">
        <v>18</v>
      </c>
      <c r="D106" s="78">
        <f>SUM(D107:D111)</f>
        <v>0</v>
      </c>
      <c r="E106" s="79">
        <f t="shared" ref="E106:BN106" si="228">SUM(E107:E111)</f>
        <v>0</v>
      </c>
      <c r="F106" s="79">
        <f t="shared" si="228"/>
        <v>0</v>
      </c>
      <c r="G106" s="79">
        <f t="shared" si="228"/>
        <v>0</v>
      </c>
      <c r="H106" s="79">
        <f t="shared" si="228"/>
        <v>0</v>
      </c>
      <c r="I106" s="79">
        <f t="shared" si="228"/>
        <v>0</v>
      </c>
      <c r="J106" s="79">
        <f t="shared" si="228"/>
        <v>0</v>
      </c>
      <c r="K106" s="79">
        <f t="shared" si="228"/>
        <v>0</v>
      </c>
      <c r="L106" s="79">
        <f t="shared" si="228"/>
        <v>0</v>
      </c>
      <c r="M106" s="79">
        <f t="shared" si="228"/>
        <v>0</v>
      </c>
      <c r="N106" s="79">
        <f t="shared" si="228"/>
        <v>0</v>
      </c>
      <c r="O106" s="79">
        <f t="shared" si="228"/>
        <v>0</v>
      </c>
      <c r="P106" s="79">
        <f t="shared" si="228"/>
        <v>0</v>
      </c>
      <c r="Q106" s="79">
        <f t="shared" si="228"/>
        <v>0</v>
      </c>
      <c r="R106" s="79">
        <f t="shared" si="228"/>
        <v>0</v>
      </c>
      <c r="S106" s="79">
        <f t="shared" si="228"/>
        <v>0</v>
      </c>
      <c r="T106" s="79">
        <f t="shared" si="228"/>
        <v>0</v>
      </c>
      <c r="U106" s="79">
        <f t="shared" si="228"/>
        <v>0</v>
      </c>
      <c r="V106" s="79">
        <f t="shared" si="228"/>
        <v>0</v>
      </c>
      <c r="W106" s="79">
        <f t="shared" si="228"/>
        <v>0</v>
      </c>
      <c r="X106" s="79">
        <f t="shared" si="228"/>
        <v>0</v>
      </c>
      <c r="Y106" s="79">
        <f t="shared" si="228"/>
        <v>0</v>
      </c>
      <c r="Z106" s="79">
        <f t="shared" si="228"/>
        <v>0</v>
      </c>
      <c r="AA106" s="79">
        <f t="shared" si="228"/>
        <v>0</v>
      </c>
      <c r="AB106" s="79">
        <f t="shared" si="228"/>
        <v>0</v>
      </c>
      <c r="AC106" s="79">
        <f t="shared" si="228"/>
        <v>0</v>
      </c>
      <c r="AD106" s="79">
        <f t="shared" si="228"/>
        <v>0</v>
      </c>
      <c r="AE106" s="79">
        <f t="shared" si="228"/>
        <v>0</v>
      </c>
      <c r="AF106" s="79">
        <f t="shared" si="228"/>
        <v>0</v>
      </c>
      <c r="AG106" s="79">
        <f t="shared" si="228"/>
        <v>0</v>
      </c>
      <c r="AH106" s="79">
        <f t="shared" si="228"/>
        <v>2</v>
      </c>
      <c r="AI106" s="79">
        <f t="shared" si="228"/>
        <v>0</v>
      </c>
      <c r="AJ106" s="79">
        <f t="shared" si="228"/>
        <v>0</v>
      </c>
      <c r="AK106" s="79">
        <f t="shared" si="228"/>
        <v>0</v>
      </c>
      <c r="AL106" s="79">
        <f t="shared" si="228"/>
        <v>2</v>
      </c>
      <c r="AM106" s="79">
        <f t="shared" si="228"/>
        <v>0</v>
      </c>
      <c r="AN106" s="79">
        <f t="shared" si="228"/>
        <v>2</v>
      </c>
      <c r="AO106" s="79">
        <f t="shared" si="228"/>
        <v>0</v>
      </c>
      <c r="AP106" s="79">
        <f t="shared" si="228"/>
        <v>4</v>
      </c>
      <c r="AQ106" s="79">
        <f t="shared" si="228"/>
        <v>0</v>
      </c>
      <c r="AR106" s="79">
        <f t="shared" si="228"/>
        <v>2</v>
      </c>
      <c r="AS106" s="79">
        <f t="shared" si="228"/>
        <v>0</v>
      </c>
      <c r="AT106" s="79">
        <f t="shared" si="228"/>
        <v>1</v>
      </c>
      <c r="AU106" s="79">
        <f t="shared" si="228"/>
        <v>1</v>
      </c>
      <c r="AV106" s="79">
        <f t="shared" si="228"/>
        <v>5</v>
      </c>
      <c r="AW106" s="79">
        <f t="shared" si="228"/>
        <v>0</v>
      </c>
      <c r="AX106" s="79">
        <f t="shared" si="228"/>
        <v>4</v>
      </c>
      <c r="AY106" s="79">
        <f t="shared" si="228"/>
        <v>0</v>
      </c>
      <c r="AZ106" s="79">
        <f t="shared" si="228"/>
        <v>2</v>
      </c>
      <c r="BA106" s="79">
        <f t="shared" si="228"/>
        <v>3</v>
      </c>
      <c r="BB106" s="79">
        <f t="shared" si="228"/>
        <v>1</v>
      </c>
      <c r="BC106" s="79">
        <f t="shared" si="228"/>
        <v>1</v>
      </c>
      <c r="BD106" s="79">
        <f t="shared" si="228"/>
        <v>2</v>
      </c>
      <c r="BE106" s="79">
        <f t="shared" si="228"/>
        <v>0</v>
      </c>
      <c r="BF106" s="79">
        <f t="shared" si="228"/>
        <v>0</v>
      </c>
      <c r="BG106" s="79">
        <f t="shared" si="228"/>
        <v>1</v>
      </c>
      <c r="BH106" s="79">
        <f t="shared" si="228"/>
        <v>1</v>
      </c>
      <c r="BI106" s="79">
        <f t="shared" si="228"/>
        <v>0</v>
      </c>
      <c r="BJ106" s="79">
        <f t="shared" si="228"/>
        <v>0</v>
      </c>
      <c r="BK106" s="79">
        <f t="shared" si="228"/>
        <v>0</v>
      </c>
      <c r="BL106" s="79">
        <f t="shared" si="228"/>
        <v>0</v>
      </c>
      <c r="BM106" s="79">
        <f t="shared" si="228"/>
        <v>0</v>
      </c>
      <c r="BN106" s="79">
        <f t="shared" si="228"/>
        <v>0</v>
      </c>
      <c r="BO106" s="79">
        <f t="shared" ref="BO106:BT106" si="229">SUM(BO107:BO111)</f>
        <v>0</v>
      </c>
      <c r="BP106" s="79">
        <f t="shared" si="229"/>
        <v>0</v>
      </c>
      <c r="BQ106" s="79">
        <f t="shared" si="229"/>
        <v>0</v>
      </c>
      <c r="BR106" s="79">
        <f t="shared" si="229"/>
        <v>0</v>
      </c>
      <c r="BS106" s="79">
        <f t="shared" si="229"/>
        <v>0</v>
      </c>
      <c r="BT106" s="79">
        <f t="shared" si="229"/>
        <v>1</v>
      </c>
      <c r="BU106" s="97">
        <f>SUM(D106:BO106)</f>
        <v>34</v>
      </c>
      <c r="BV106" s="240"/>
      <c r="BW106" s="240"/>
    </row>
    <row r="107" spans="1:75" s="32" customFormat="1">
      <c r="A107" s="41" t="s">
        <v>69</v>
      </c>
      <c r="B107" s="42" t="s">
        <v>47</v>
      </c>
      <c r="C107" s="58" t="s">
        <v>32</v>
      </c>
      <c r="D107" s="228"/>
      <c r="E107" s="225"/>
      <c r="F107" s="226"/>
      <c r="G107" s="226"/>
      <c r="H107" s="226"/>
      <c r="I107" s="226"/>
      <c r="J107" s="226"/>
      <c r="K107" s="226"/>
      <c r="L107" s="226"/>
      <c r="M107" s="226"/>
      <c r="N107" s="225"/>
      <c r="O107" s="225"/>
      <c r="P107" s="225"/>
      <c r="Q107" s="225"/>
      <c r="R107" s="225"/>
      <c r="S107" s="225"/>
      <c r="T107" s="225"/>
      <c r="U107" s="225"/>
      <c r="V107" s="225"/>
      <c r="W107" s="225"/>
      <c r="X107" s="225"/>
      <c r="Y107" s="225"/>
      <c r="Z107" s="225"/>
      <c r="AA107" s="225"/>
      <c r="AB107" s="225"/>
      <c r="AC107" s="225"/>
      <c r="AD107" s="225"/>
      <c r="AE107" s="225"/>
      <c r="AF107" s="225"/>
      <c r="AG107" s="225"/>
      <c r="AH107" s="225">
        <v>2</v>
      </c>
      <c r="AI107" s="225"/>
      <c r="AJ107" s="226"/>
      <c r="AK107" s="226"/>
      <c r="AL107" s="226">
        <v>1</v>
      </c>
      <c r="AM107" s="225"/>
      <c r="AN107" s="225">
        <v>1</v>
      </c>
      <c r="AO107" s="225"/>
      <c r="AP107" s="226">
        <v>2</v>
      </c>
      <c r="AQ107" s="226"/>
      <c r="AR107" s="226">
        <v>2</v>
      </c>
      <c r="AS107" s="226"/>
      <c r="AT107" s="226"/>
      <c r="AU107" s="226"/>
      <c r="AV107" s="226">
        <v>3</v>
      </c>
      <c r="AW107" s="226"/>
      <c r="AX107" s="226">
        <v>3</v>
      </c>
      <c r="AY107" s="226"/>
      <c r="AZ107" s="226">
        <v>2</v>
      </c>
      <c r="BA107" s="226"/>
      <c r="BB107" s="226">
        <v>1</v>
      </c>
      <c r="BC107" s="226">
        <v>1</v>
      </c>
      <c r="BD107" s="226">
        <v>1</v>
      </c>
      <c r="BE107" s="226"/>
      <c r="BF107" s="226"/>
      <c r="BG107" s="226"/>
      <c r="BH107" s="226">
        <v>1</v>
      </c>
      <c r="BI107" s="226"/>
      <c r="BJ107" s="226"/>
      <c r="BK107" s="226"/>
      <c r="BL107" s="226"/>
      <c r="BM107" s="226"/>
      <c r="BN107" s="226"/>
      <c r="BO107" s="226"/>
      <c r="BP107" s="226"/>
      <c r="BQ107" s="226"/>
      <c r="BR107" s="226"/>
      <c r="BS107" s="226"/>
      <c r="BT107" s="226">
        <v>1</v>
      </c>
      <c r="BU107" s="98">
        <f>SUM(D107:BO107)</f>
        <v>20</v>
      </c>
      <c r="BV107" s="240"/>
      <c r="BW107" s="240"/>
    </row>
    <row r="108" spans="1:75" s="32" customFormat="1">
      <c r="A108" s="41" t="s">
        <v>69</v>
      </c>
      <c r="B108" s="42" t="s">
        <v>47</v>
      </c>
      <c r="C108" s="58" t="s">
        <v>33</v>
      </c>
      <c r="D108" s="229"/>
      <c r="E108" s="226"/>
      <c r="F108" s="226"/>
      <c r="G108" s="226"/>
      <c r="H108" s="226"/>
      <c r="I108" s="226"/>
      <c r="J108" s="226"/>
      <c r="K108" s="226"/>
      <c r="L108" s="226"/>
      <c r="M108" s="226"/>
      <c r="N108" s="226"/>
      <c r="O108" s="226"/>
      <c r="P108" s="225"/>
      <c r="Q108" s="225"/>
      <c r="R108" s="225"/>
      <c r="S108" s="225"/>
      <c r="T108" s="225"/>
      <c r="U108" s="225"/>
      <c r="V108" s="225"/>
      <c r="W108" s="225"/>
      <c r="X108" s="225"/>
      <c r="Y108" s="225"/>
      <c r="Z108" s="225"/>
      <c r="AA108" s="225"/>
      <c r="AB108" s="225"/>
      <c r="AC108" s="225"/>
      <c r="AD108" s="225"/>
      <c r="AE108" s="225"/>
      <c r="AF108" s="226"/>
      <c r="AG108" s="225"/>
      <c r="AH108" s="225"/>
      <c r="AI108" s="225"/>
      <c r="AJ108" s="225"/>
      <c r="AK108" s="225"/>
      <c r="AL108" s="226"/>
      <c r="AM108" s="226"/>
      <c r="AN108" s="226"/>
      <c r="AO108" s="226"/>
      <c r="AP108" s="226">
        <v>2</v>
      </c>
      <c r="AQ108" s="226"/>
      <c r="AR108" s="225"/>
      <c r="AS108" s="226"/>
      <c r="AT108" s="226"/>
      <c r="AU108" s="226"/>
      <c r="AV108" s="226"/>
      <c r="AW108" s="226"/>
      <c r="AX108" s="226">
        <v>1</v>
      </c>
      <c r="AY108" s="226"/>
      <c r="AZ108" s="226"/>
      <c r="BA108" s="226"/>
      <c r="BB108" s="226"/>
      <c r="BC108" s="226"/>
      <c r="BD108" s="226"/>
      <c r="BE108" s="226"/>
      <c r="BF108" s="226"/>
      <c r="BG108" s="226"/>
      <c r="BH108" s="226"/>
      <c r="BI108" s="226"/>
      <c r="BJ108" s="226"/>
      <c r="BK108" s="226"/>
      <c r="BL108" s="226"/>
      <c r="BM108" s="226"/>
      <c r="BN108" s="226"/>
      <c r="BO108" s="226"/>
      <c r="BP108" s="226"/>
      <c r="BQ108" s="226"/>
      <c r="BR108" s="226"/>
      <c r="BS108" s="226"/>
      <c r="BT108" s="226"/>
      <c r="BU108" s="98">
        <f t="shared" ref="BU108:BU110" si="230">SUM(D108:BO108)</f>
        <v>3</v>
      </c>
      <c r="BV108" s="240"/>
      <c r="BW108" s="240"/>
    </row>
    <row r="109" spans="1:75" s="32" customFormat="1">
      <c r="A109" s="41" t="s">
        <v>69</v>
      </c>
      <c r="B109" s="42" t="s">
        <v>47</v>
      </c>
      <c r="C109" s="58" t="s">
        <v>34</v>
      </c>
      <c r="D109" s="229"/>
      <c r="E109" s="226"/>
      <c r="F109" s="226"/>
      <c r="G109" s="226"/>
      <c r="H109" s="226"/>
      <c r="I109" s="226"/>
      <c r="J109" s="226"/>
      <c r="K109" s="226"/>
      <c r="L109" s="226"/>
      <c r="M109" s="225"/>
      <c r="N109" s="225"/>
      <c r="O109" s="226"/>
      <c r="P109" s="226"/>
      <c r="Q109" s="225"/>
      <c r="R109" s="226"/>
      <c r="S109" s="225"/>
      <c r="T109" s="225"/>
      <c r="U109" s="225"/>
      <c r="V109" s="225"/>
      <c r="W109" s="225"/>
      <c r="X109" s="225"/>
      <c r="Y109" s="225"/>
      <c r="Z109" s="225"/>
      <c r="AA109" s="225"/>
      <c r="AB109" s="225"/>
      <c r="AC109" s="225"/>
      <c r="AD109" s="225"/>
      <c r="AE109" s="225"/>
      <c r="AF109" s="225"/>
      <c r="AG109" s="225"/>
      <c r="AH109" s="225"/>
      <c r="AI109" s="226"/>
      <c r="AJ109" s="225"/>
      <c r="AK109" s="225"/>
      <c r="AL109" s="226">
        <v>1</v>
      </c>
      <c r="AM109" s="226"/>
      <c r="AN109" s="226">
        <v>1</v>
      </c>
      <c r="AO109" s="226"/>
      <c r="AP109" s="226"/>
      <c r="AQ109" s="226"/>
      <c r="AR109" s="225"/>
      <c r="AS109" s="226"/>
      <c r="AT109" s="226"/>
      <c r="AU109" s="226"/>
      <c r="AV109" s="226"/>
      <c r="AW109" s="226"/>
      <c r="AX109" s="226"/>
      <c r="AY109" s="226"/>
      <c r="AZ109" s="226"/>
      <c r="BA109" s="226"/>
      <c r="BB109" s="226"/>
      <c r="BC109" s="226"/>
      <c r="BD109" s="226"/>
      <c r="BE109" s="226"/>
      <c r="BF109" s="226"/>
      <c r="BG109" s="226"/>
      <c r="BH109" s="226"/>
      <c r="BI109" s="226"/>
      <c r="BJ109" s="226"/>
      <c r="BK109" s="226"/>
      <c r="BL109" s="226"/>
      <c r="BM109" s="226"/>
      <c r="BN109" s="226"/>
      <c r="BO109" s="226"/>
      <c r="BP109" s="226"/>
      <c r="BQ109" s="226"/>
      <c r="BR109" s="226"/>
      <c r="BS109" s="226"/>
      <c r="BT109" s="226"/>
      <c r="BU109" s="98">
        <f t="shared" si="230"/>
        <v>2</v>
      </c>
      <c r="BV109" s="240"/>
      <c r="BW109" s="240"/>
    </row>
    <row r="110" spans="1:75" s="32" customFormat="1">
      <c r="A110" s="41" t="s">
        <v>69</v>
      </c>
      <c r="B110" s="42" t="s">
        <v>47</v>
      </c>
      <c r="C110" s="58" t="s">
        <v>36</v>
      </c>
      <c r="D110" s="126"/>
      <c r="E110" s="226"/>
      <c r="F110" s="226"/>
      <c r="G110" s="226"/>
      <c r="H110" s="226"/>
      <c r="I110" s="226"/>
      <c r="J110" s="226"/>
      <c r="K110" s="226"/>
      <c r="L110" s="226"/>
      <c r="M110" s="225"/>
      <c r="N110" s="226"/>
      <c r="O110" s="225"/>
      <c r="P110" s="225"/>
      <c r="Q110" s="225"/>
      <c r="R110" s="225"/>
      <c r="S110" s="225"/>
      <c r="T110" s="225"/>
      <c r="U110" s="225"/>
      <c r="V110" s="225"/>
      <c r="W110" s="225"/>
      <c r="X110" s="225"/>
      <c r="Y110" s="225"/>
      <c r="Z110" s="225"/>
      <c r="AA110" s="225"/>
      <c r="AB110" s="225"/>
      <c r="AC110" s="225"/>
      <c r="AD110" s="225"/>
      <c r="AE110" s="225"/>
      <c r="AF110" s="225"/>
      <c r="AG110" s="225"/>
      <c r="AH110" s="225"/>
      <c r="AI110" s="226"/>
      <c r="AJ110" s="225"/>
      <c r="AK110" s="225"/>
      <c r="AL110" s="226"/>
      <c r="AM110" s="226"/>
      <c r="AN110" s="226"/>
      <c r="AO110" s="226"/>
      <c r="AP110" s="226"/>
      <c r="AQ110" s="226"/>
      <c r="AR110" s="226"/>
      <c r="AS110" s="226"/>
      <c r="AT110" s="226">
        <v>1</v>
      </c>
      <c r="AU110" s="226">
        <v>1</v>
      </c>
      <c r="AV110" s="226">
        <v>2</v>
      </c>
      <c r="AW110" s="226"/>
      <c r="AX110" s="226"/>
      <c r="AY110" s="226"/>
      <c r="AZ110" s="226"/>
      <c r="BA110" s="226">
        <v>3</v>
      </c>
      <c r="BB110" s="226"/>
      <c r="BC110" s="226"/>
      <c r="BD110" s="226">
        <v>1</v>
      </c>
      <c r="BE110" s="226"/>
      <c r="BF110" s="226"/>
      <c r="BG110" s="226">
        <v>1</v>
      </c>
      <c r="BH110" s="226"/>
      <c r="BI110" s="226"/>
      <c r="BJ110" s="226"/>
      <c r="BK110" s="226"/>
      <c r="BL110" s="226"/>
      <c r="BM110" s="226"/>
      <c r="BN110" s="226"/>
      <c r="BO110" s="226"/>
      <c r="BP110" s="226"/>
      <c r="BQ110" s="226"/>
      <c r="BR110" s="226"/>
      <c r="BS110" s="226"/>
      <c r="BT110" s="226"/>
      <c r="BU110" s="98">
        <f t="shared" si="230"/>
        <v>9</v>
      </c>
      <c r="BV110" s="240"/>
      <c r="BW110" s="240"/>
    </row>
    <row r="111" spans="1:75" s="32" customFormat="1" ht="15" thickBot="1">
      <c r="A111" s="43" t="s">
        <v>69</v>
      </c>
      <c r="B111" s="44" t="s">
        <v>47</v>
      </c>
      <c r="C111" s="59" t="s">
        <v>37</v>
      </c>
      <c r="D111" s="230"/>
      <c r="E111" s="227"/>
      <c r="F111" s="227"/>
      <c r="G111" s="227"/>
      <c r="H111" s="227"/>
      <c r="I111" s="227"/>
      <c r="J111" s="227"/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7"/>
      <c r="BM111" s="227"/>
      <c r="BN111" s="227"/>
      <c r="BO111" s="227"/>
      <c r="BP111" s="227"/>
      <c r="BQ111" s="227"/>
      <c r="BR111" s="227"/>
      <c r="BS111" s="227"/>
      <c r="BT111" s="227"/>
      <c r="BU111" s="99">
        <f>SUM(D111:BO111)</f>
        <v>0</v>
      </c>
      <c r="BV111" s="240"/>
      <c r="BW111" s="240"/>
    </row>
    <row r="112" spans="1:75" ht="15.75" thickBot="1">
      <c r="A112" s="103"/>
      <c r="B112" s="103"/>
      <c r="C112" s="103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4"/>
      <c r="AI112" s="104"/>
      <c r="AJ112" s="104"/>
      <c r="AK112" s="104"/>
      <c r="AL112" s="104"/>
      <c r="AM112" s="104"/>
      <c r="AN112" s="104"/>
      <c r="AO112" s="104"/>
      <c r="AP112" s="104"/>
      <c r="AQ112" s="104"/>
      <c r="AR112" s="104"/>
      <c r="AS112" s="104"/>
      <c r="AT112" s="104"/>
      <c r="AU112" s="104"/>
      <c r="AV112" s="104"/>
      <c r="AW112" s="104"/>
      <c r="AX112" s="104"/>
      <c r="AY112" s="104"/>
      <c r="AZ112" s="104"/>
      <c r="BA112" s="104"/>
      <c r="BB112" s="104"/>
      <c r="BC112" s="104"/>
      <c r="BD112" s="104"/>
      <c r="BE112" s="104"/>
      <c r="BF112" s="104"/>
      <c r="BG112" s="104"/>
      <c r="BH112" s="104"/>
      <c r="BI112" s="104"/>
      <c r="BJ112" s="104"/>
      <c r="BK112" s="104"/>
      <c r="BL112" s="104"/>
      <c r="BM112" s="104"/>
      <c r="BN112" s="104"/>
      <c r="BO112" s="104"/>
      <c r="BP112" s="104"/>
      <c r="BQ112" s="104"/>
      <c r="BR112" s="104"/>
      <c r="BS112" s="104"/>
      <c r="BT112" s="104"/>
      <c r="BU112" s="104"/>
      <c r="BV112" s="231" t="s">
        <v>59</v>
      </c>
      <c r="BW112" s="235"/>
    </row>
    <row r="113" spans="1:75" s="109" customFormat="1" ht="15.75" thickBot="1">
      <c r="A113" s="85"/>
      <c r="B113" s="86"/>
      <c r="C113" s="84" t="s">
        <v>54</v>
      </c>
      <c r="D113" s="87">
        <v>49</v>
      </c>
      <c r="E113" s="88">
        <v>50</v>
      </c>
      <c r="F113" s="88">
        <v>51</v>
      </c>
      <c r="G113" s="88">
        <v>52</v>
      </c>
      <c r="H113" s="88">
        <v>53</v>
      </c>
      <c r="I113" s="88">
        <v>54</v>
      </c>
      <c r="J113" s="88">
        <v>55</v>
      </c>
      <c r="K113" s="88">
        <v>56</v>
      </c>
      <c r="L113" s="88">
        <v>57</v>
      </c>
      <c r="M113" s="88">
        <v>58</v>
      </c>
      <c r="N113" s="88">
        <v>59</v>
      </c>
      <c r="O113" s="88">
        <v>60</v>
      </c>
      <c r="P113" s="88">
        <v>61</v>
      </c>
      <c r="Q113" s="88">
        <v>62</v>
      </c>
      <c r="R113" s="88">
        <v>63</v>
      </c>
      <c r="S113" s="88">
        <v>64</v>
      </c>
      <c r="T113" s="88">
        <v>65</v>
      </c>
      <c r="U113" s="88">
        <v>66</v>
      </c>
      <c r="V113" s="88">
        <v>67</v>
      </c>
      <c r="W113" s="88">
        <v>68</v>
      </c>
      <c r="X113" s="88">
        <v>69</v>
      </c>
      <c r="Y113" s="88">
        <v>70</v>
      </c>
      <c r="Z113" s="88">
        <v>71</v>
      </c>
      <c r="AA113" s="88">
        <v>72</v>
      </c>
      <c r="AB113" s="88">
        <v>73</v>
      </c>
      <c r="AC113" s="88">
        <v>74</v>
      </c>
      <c r="AD113" s="88">
        <v>75</v>
      </c>
      <c r="AE113" s="88">
        <v>76</v>
      </c>
      <c r="AF113" s="88">
        <v>77</v>
      </c>
      <c r="AG113" s="88">
        <v>78</v>
      </c>
      <c r="AH113" s="88">
        <v>79</v>
      </c>
      <c r="AI113" s="88">
        <v>80</v>
      </c>
      <c r="AJ113" s="88">
        <v>81</v>
      </c>
      <c r="AK113" s="88">
        <v>82</v>
      </c>
      <c r="AL113" s="88">
        <v>83</v>
      </c>
      <c r="AM113" s="88">
        <v>84</v>
      </c>
      <c r="AN113" s="88">
        <v>85</v>
      </c>
      <c r="AO113" s="88">
        <v>86</v>
      </c>
      <c r="AP113" s="88">
        <v>87</v>
      </c>
      <c r="AQ113" s="88">
        <v>88</v>
      </c>
      <c r="AR113" s="88">
        <v>89</v>
      </c>
      <c r="AS113" s="88">
        <v>90</v>
      </c>
      <c r="AT113" s="88">
        <v>91</v>
      </c>
      <c r="AU113" s="88">
        <v>92</v>
      </c>
      <c r="AV113" s="88">
        <v>93</v>
      </c>
      <c r="AW113" s="88">
        <v>94</v>
      </c>
      <c r="AX113" s="88">
        <v>95</v>
      </c>
      <c r="AY113" s="88">
        <v>96</v>
      </c>
      <c r="AZ113" s="88">
        <v>97</v>
      </c>
      <c r="BA113" s="88">
        <v>98</v>
      </c>
      <c r="BB113" s="88">
        <v>99</v>
      </c>
      <c r="BC113" s="88">
        <v>100</v>
      </c>
      <c r="BD113" s="88">
        <v>101</v>
      </c>
      <c r="BE113" s="88">
        <v>102</v>
      </c>
      <c r="BF113" s="88">
        <v>103</v>
      </c>
      <c r="BG113" s="88">
        <v>104</v>
      </c>
      <c r="BH113" s="88">
        <v>105</v>
      </c>
      <c r="BI113" s="88">
        <v>106</v>
      </c>
      <c r="BJ113" s="88">
        <v>107</v>
      </c>
      <c r="BK113" s="88">
        <v>108</v>
      </c>
      <c r="BL113" s="88">
        <v>109</v>
      </c>
      <c r="BM113" s="88">
        <v>110</v>
      </c>
      <c r="BN113" s="88">
        <v>111</v>
      </c>
      <c r="BO113" s="89">
        <v>112</v>
      </c>
      <c r="BP113" s="89">
        <v>113</v>
      </c>
      <c r="BQ113" s="89">
        <v>114</v>
      </c>
      <c r="BR113" s="89">
        <v>115</v>
      </c>
      <c r="BS113" s="89">
        <v>116</v>
      </c>
      <c r="BT113" s="89">
        <v>117</v>
      </c>
      <c r="BU113" s="90" t="s">
        <v>18</v>
      </c>
      <c r="BV113" s="236">
        <f>MEDIAN(D128:BT128)</f>
        <v>85.5</v>
      </c>
      <c r="BW113" s="231" t="s">
        <v>60</v>
      </c>
    </row>
    <row r="114" spans="1:75" ht="15">
      <c r="A114" s="111" t="s">
        <v>68</v>
      </c>
      <c r="B114" s="83" t="s">
        <v>57</v>
      </c>
      <c r="C114" s="61" t="s">
        <v>18</v>
      </c>
      <c r="D114" s="68">
        <f>D90+D98+D106</f>
        <v>0</v>
      </c>
      <c r="E114" s="69">
        <f>E90+E98+E106</f>
        <v>0</v>
      </c>
      <c r="F114" s="69">
        <f t="shared" ref="F114:BO114" si="231">F90+F98+F106</f>
        <v>0</v>
      </c>
      <c r="G114" s="69">
        <f t="shared" si="231"/>
        <v>1</v>
      </c>
      <c r="H114" s="69">
        <f t="shared" si="231"/>
        <v>0</v>
      </c>
      <c r="I114" s="69">
        <f t="shared" si="231"/>
        <v>2</v>
      </c>
      <c r="J114" s="69">
        <f t="shared" si="231"/>
        <v>0</v>
      </c>
      <c r="K114" s="69">
        <f t="shared" si="231"/>
        <v>1</v>
      </c>
      <c r="L114" s="69">
        <f t="shared" si="231"/>
        <v>0</v>
      </c>
      <c r="M114" s="69">
        <f t="shared" si="231"/>
        <v>3</v>
      </c>
      <c r="N114" s="69">
        <f t="shared" si="231"/>
        <v>0</v>
      </c>
      <c r="O114" s="69">
        <f t="shared" si="231"/>
        <v>2</v>
      </c>
      <c r="P114" s="69">
        <f t="shared" si="231"/>
        <v>2</v>
      </c>
      <c r="Q114" s="69">
        <f t="shared" si="231"/>
        <v>4</v>
      </c>
      <c r="R114" s="69">
        <f t="shared" si="231"/>
        <v>1</v>
      </c>
      <c r="S114" s="69">
        <f t="shared" si="231"/>
        <v>7</v>
      </c>
      <c r="T114" s="69">
        <f t="shared" si="231"/>
        <v>0</v>
      </c>
      <c r="U114" s="69">
        <f t="shared" si="231"/>
        <v>4</v>
      </c>
      <c r="V114" s="69">
        <f t="shared" si="231"/>
        <v>1</v>
      </c>
      <c r="W114" s="69">
        <f t="shared" si="231"/>
        <v>3</v>
      </c>
      <c r="X114" s="69">
        <f t="shared" si="231"/>
        <v>0</v>
      </c>
      <c r="Y114" s="69">
        <f t="shared" si="231"/>
        <v>0</v>
      </c>
      <c r="Z114" s="69">
        <f t="shared" si="231"/>
        <v>4</v>
      </c>
      <c r="AA114" s="69">
        <f t="shared" si="231"/>
        <v>3</v>
      </c>
      <c r="AB114" s="69">
        <f t="shared" si="231"/>
        <v>3</v>
      </c>
      <c r="AC114" s="69">
        <f t="shared" si="231"/>
        <v>1</v>
      </c>
      <c r="AD114" s="69">
        <f t="shared" si="231"/>
        <v>4</v>
      </c>
      <c r="AE114" s="69">
        <f t="shared" si="231"/>
        <v>0</v>
      </c>
      <c r="AF114" s="69">
        <f t="shared" si="231"/>
        <v>0</v>
      </c>
      <c r="AG114" s="69">
        <f t="shared" si="231"/>
        <v>3</v>
      </c>
      <c r="AH114" s="69">
        <f t="shared" si="231"/>
        <v>5</v>
      </c>
      <c r="AI114" s="69">
        <f t="shared" si="231"/>
        <v>3</v>
      </c>
      <c r="AJ114" s="69">
        <f t="shared" si="231"/>
        <v>3</v>
      </c>
      <c r="AK114" s="69">
        <f t="shared" si="231"/>
        <v>6</v>
      </c>
      <c r="AL114" s="69">
        <f t="shared" si="231"/>
        <v>9</v>
      </c>
      <c r="AM114" s="69">
        <f t="shared" si="231"/>
        <v>6</v>
      </c>
      <c r="AN114" s="69">
        <f t="shared" si="231"/>
        <v>7</v>
      </c>
      <c r="AO114" s="69">
        <f t="shared" si="231"/>
        <v>8</v>
      </c>
      <c r="AP114" s="69">
        <f t="shared" si="231"/>
        <v>11</v>
      </c>
      <c r="AQ114" s="69">
        <f t="shared" si="231"/>
        <v>8</v>
      </c>
      <c r="AR114" s="69">
        <f t="shared" si="231"/>
        <v>10</v>
      </c>
      <c r="AS114" s="69">
        <f t="shared" si="231"/>
        <v>11</v>
      </c>
      <c r="AT114" s="69">
        <f t="shared" si="231"/>
        <v>10</v>
      </c>
      <c r="AU114" s="69">
        <f t="shared" si="231"/>
        <v>18</v>
      </c>
      <c r="AV114" s="69">
        <f t="shared" si="231"/>
        <v>9</v>
      </c>
      <c r="AW114" s="69">
        <f t="shared" si="231"/>
        <v>17</v>
      </c>
      <c r="AX114" s="69">
        <f t="shared" si="231"/>
        <v>18</v>
      </c>
      <c r="AY114" s="69">
        <f t="shared" si="231"/>
        <v>13</v>
      </c>
      <c r="AZ114" s="69">
        <f t="shared" si="231"/>
        <v>5</v>
      </c>
      <c r="BA114" s="69">
        <f t="shared" si="231"/>
        <v>7</v>
      </c>
      <c r="BB114" s="69">
        <f t="shared" si="231"/>
        <v>11</v>
      </c>
      <c r="BC114" s="69">
        <f t="shared" si="231"/>
        <v>13</v>
      </c>
      <c r="BD114" s="69">
        <f t="shared" si="231"/>
        <v>4</v>
      </c>
      <c r="BE114" s="69">
        <f t="shared" si="231"/>
        <v>3</v>
      </c>
      <c r="BF114" s="69">
        <f t="shared" si="231"/>
        <v>5</v>
      </c>
      <c r="BG114" s="69">
        <f t="shared" si="231"/>
        <v>4</v>
      </c>
      <c r="BH114" s="69">
        <f t="shared" si="231"/>
        <v>4</v>
      </c>
      <c r="BI114" s="69">
        <f t="shared" si="231"/>
        <v>0</v>
      </c>
      <c r="BJ114" s="69">
        <f t="shared" si="231"/>
        <v>2</v>
      </c>
      <c r="BK114" s="69">
        <f t="shared" si="231"/>
        <v>2</v>
      </c>
      <c r="BL114" s="69">
        <f t="shared" si="231"/>
        <v>1</v>
      </c>
      <c r="BM114" s="69">
        <f t="shared" si="231"/>
        <v>0</v>
      </c>
      <c r="BN114" s="69">
        <f t="shared" si="231"/>
        <v>2</v>
      </c>
      <c r="BO114" s="69">
        <f t="shared" si="231"/>
        <v>0</v>
      </c>
      <c r="BP114" s="69">
        <f t="shared" ref="BP114:BT114" si="232">BP90+BP98+BP106</f>
        <v>0</v>
      </c>
      <c r="BQ114" s="69">
        <f t="shared" si="232"/>
        <v>0</v>
      </c>
      <c r="BR114" s="69">
        <f t="shared" si="232"/>
        <v>0</v>
      </c>
      <c r="BS114" s="69">
        <f t="shared" si="232"/>
        <v>0</v>
      </c>
      <c r="BT114" s="69">
        <f t="shared" si="232"/>
        <v>1</v>
      </c>
      <c r="BU114" s="100">
        <f t="shared" ref="BU114:BU119" si="233">SUM(D114:BT114)</f>
        <v>285</v>
      </c>
      <c r="BV114" s="235"/>
      <c r="BW114" s="236">
        <f>IF(BU114&gt;0,BU121/BU114,0)</f>
        <v>88.266666666666666</v>
      </c>
    </row>
    <row r="115" spans="1:75">
      <c r="A115" s="112" t="s">
        <v>69</v>
      </c>
      <c r="B115" s="63" t="s">
        <v>57</v>
      </c>
      <c r="C115" s="64" t="s">
        <v>32</v>
      </c>
      <c r="D115" s="70">
        <f t="shared" ref="D115:BO115" si="234">D91+D99+D107</f>
        <v>0</v>
      </c>
      <c r="E115" s="71">
        <f t="shared" si="234"/>
        <v>0</v>
      </c>
      <c r="F115" s="71">
        <f t="shared" si="234"/>
        <v>0</v>
      </c>
      <c r="G115" s="71">
        <f t="shared" si="234"/>
        <v>1</v>
      </c>
      <c r="H115" s="71">
        <f t="shared" si="234"/>
        <v>0</v>
      </c>
      <c r="I115" s="71">
        <f t="shared" si="234"/>
        <v>2</v>
      </c>
      <c r="J115" s="71">
        <f t="shared" si="234"/>
        <v>0</v>
      </c>
      <c r="K115" s="71">
        <f t="shared" si="234"/>
        <v>1</v>
      </c>
      <c r="L115" s="71">
        <f t="shared" si="234"/>
        <v>0</v>
      </c>
      <c r="M115" s="71">
        <f t="shared" si="234"/>
        <v>3</v>
      </c>
      <c r="N115" s="71">
        <f t="shared" si="234"/>
        <v>0</v>
      </c>
      <c r="O115" s="71">
        <f t="shared" si="234"/>
        <v>2</v>
      </c>
      <c r="P115" s="71">
        <f t="shared" si="234"/>
        <v>2</v>
      </c>
      <c r="Q115" s="71">
        <f t="shared" si="234"/>
        <v>2</v>
      </c>
      <c r="R115" s="71">
        <f t="shared" si="234"/>
        <v>1</v>
      </c>
      <c r="S115" s="71">
        <f t="shared" si="234"/>
        <v>7</v>
      </c>
      <c r="T115" s="71">
        <f t="shared" si="234"/>
        <v>0</v>
      </c>
      <c r="U115" s="71">
        <f t="shared" si="234"/>
        <v>3</v>
      </c>
      <c r="V115" s="71">
        <f t="shared" si="234"/>
        <v>1</v>
      </c>
      <c r="W115" s="71">
        <f t="shared" si="234"/>
        <v>3</v>
      </c>
      <c r="X115" s="71">
        <f t="shared" si="234"/>
        <v>0</v>
      </c>
      <c r="Y115" s="71">
        <f t="shared" si="234"/>
        <v>0</v>
      </c>
      <c r="Z115" s="71">
        <f t="shared" si="234"/>
        <v>4</v>
      </c>
      <c r="AA115" s="71">
        <f t="shared" si="234"/>
        <v>3</v>
      </c>
      <c r="AB115" s="71">
        <f t="shared" si="234"/>
        <v>2</v>
      </c>
      <c r="AC115" s="71">
        <f t="shared" si="234"/>
        <v>1</v>
      </c>
      <c r="AD115" s="71">
        <f t="shared" si="234"/>
        <v>3</v>
      </c>
      <c r="AE115" s="71">
        <f t="shared" si="234"/>
        <v>0</v>
      </c>
      <c r="AF115" s="71">
        <f t="shared" si="234"/>
        <v>0</v>
      </c>
      <c r="AG115" s="71">
        <f t="shared" si="234"/>
        <v>1</v>
      </c>
      <c r="AH115" s="71">
        <f t="shared" si="234"/>
        <v>2</v>
      </c>
      <c r="AI115" s="71">
        <f t="shared" si="234"/>
        <v>1</v>
      </c>
      <c r="AJ115" s="71">
        <f t="shared" si="234"/>
        <v>0</v>
      </c>
      <c r="AK115" s="71">
        <f t="shared" si="234"/>
        <v>1</v>
      </c>
      <c r="AL115" s="71">
        <f t="shared" si="234"/>
        <v>1</v>
      </c>
      <c r="AM115" s="71">
        <f t="shared" si="234"/>
        <v>0</v>
      </c>
      <c r="AN115" s="71">
        <f t="shared" si="234"/>
        <v>1</v>
      </c>
      <c r="AO115" s="71">
        <f t="shared" si="234"/>
        <v>0</v>
      </c>
      <c r="AP115" s="71">
        <f t="shared" si="234"/>
        <v>3</v>
      </c>
      <c r="AQ115" s="71">
        <f t="shared" si="234"/>
        <v>0</v>
      </c>
      <c r="AR115" s="71">
        <f t="shared" si="234"/>
        <v>2</v>
      </c>
      <c r="AS115" s="71">
        <f t="shared" si="234"/>
        <v>0</v>
      </c>
      <c r="AT115" s="71">
        <f t="shared" si="234"/>
        <v>0</v>
      </c>
      <c r="AU115" s="71">
        <f t="shared" si="234"/>
        <v>0</v>
      </c>
      <c r="AV115" s="71">
        <f t="shared" si="234"/>
        <v>3</v>
      </c>
      <c r="AW115" s="71">
        <f t="shared" si="234"/>
        <v>2</v>
      </c>
      <c r="AX115" s="71">
        <f t="shared" si="234"/>
        <v>4</v>
      </c>
      <c r="AY115" s="71">
        <f t="shared" si="234"/>
        <v>1</v>
      </c>
      <c r="AZ115" s="71">
        <f t="shared" si="234"/>
        <v>2</v>
      </c>
      <c r="BA115" s="71">
        <f t="shared" si="234"/>
        <v>0</v>
      </c>
      <c r="BB115" s="71">
        <f t="shared" si="234"/>
        <v>2</v>
      </c>
      <c r="BC115" s="71">
        <f t="shared" si="234"/>
        <v>1</v>
      </c>
      <c r="BD115" s="71">
        <f t="shared" si="234"/>
        <v>1</v>
      </c>
      <c r="BE115" s="71">
        <f t="shared" si="234"/>
        <v>0</v>
      </c>
      <c r="BF115" s="71">
        <f t="shared" si="234"/>
        <v>0</v>
      </c>
      <c r="BG115" s="71">
        <f t="shared" si="234"/>
        <v>0</v>
      </c>
      <c r="BH115" s="71">
        <f t="shared" si="234"/>
        <v>2</v>
      </c>
      <c r="BI115" s="71">
        <f t="shared" si="234"/>
        <v>0</v>
      </c>
      <c r="BJ115" s="71">
        <f t="shared" si="234"/>
        <v>0</v>
      </c>
      <c r="BK115" s="71">
        <f t="shared" si="234"/>
        <v>0</v>
      </c>
      <c r="BL115" s="71">
        <f t="shared" si="234"/>
        <v>0</v>
      </c>
      <c r="BM115" s="71">
        <f t="shared" si="234"/>
        <v>0</v>
      </c>
      <c r="BN115" s="71">
        <f t="shared" si="234"/>
        <v>0</v>
      </c>
      <c r="BO115" s="72">
        <f t="shared" si="234"/>
        <v>0</v>
      </c>
      <c r="BP115" s="72">
        <f t="shared" ref="BP115:BT115" si="235">BP91+BP99+BP107</f>
        <v>0</v>
      </c>
      <c r="BQ115" s="72">
        <f t="shared" si="235"/>
        <v>0</v>
      </c>
      <c r="BR115" s="72">
        <f t="shared" si="235"/>
        <v>0</v>
      </c>
      <c r="BS115" s="72">
        <f t="shared" si="235"/>
        <v>0</v>
      </c>
      <c r="BT115" s="72">
        <f t="shared" si="235"/>
        <v>1</v>
      </c>
      <c r="BU115" s="101">
        <f t="shared" si="233"/>
        <v>72</v>
      </c>
      <c r="BV115" s="235"/>
      <c r="BW115" s="237">
        <f>IF(BU115&gt;0,BU122/BU115,0)</f>
        <v>77.069444444444443</v>
      </c>
    </row>
    <row r="116" spans="1:75">
      <c r="A116" s="112" t="s">
        <v>69</v>
      </c>
      <c r="B116" s="63" t="s">
        <v>57</v>
      </c>
      <c r="C116" s="64" t="s">
        <v>33</v>
      </c>
      <c r="D116" s="70">
        <f t="shared" ref="D116:BO116" si="236">D92+D100+D108</f>
        <v>0</v>
      </c>
      <c r="E116" s="71">
        <f t="shared" si="236"/>
        <v>0</v>
      </c>
      <c r="F116" s="71">
        <f t="shared" si="236"/>
        <v>0</v>
      </c>
      <c r="G116" s="71">
        <f t="shared" si="236"/>
        <v>0</v>
      </c>
      <c r="H116" s="71">
        <f t="shared" si="236"/>
        <v>0</v>
      </c>
      <c r="I116" s="71">
        <f t="shared" si="236"/>
        <v>0</v>
      </c>
      <c r="J116" s="71">
        <f t="shared" si="236"/>
        <v>0</v>
      </c>
      <c r="K116" s="71">
        <f t="shared" si="236"/>
        <v>0</v>
      </c>
      <c r="L116" s="71">
        <f t="shared" si="236"/>
        <v>0</v>
      </c>
      <c r="M116" s="71">
        <f t="shared" si="236"/>
        <v>0</v>
      </c>
      <c r="N116" s="71">
        <f t="shared" si="236"/>
        <v>0</v>
      </c>
      <c r="O116" s="71">
        <f t="shared" si="236"/>
        <v>0</v>
      </c>
      <c r="P116" s="71">
        <f t="shared" si="236"/>
        <v>0</v>
      </c>
      <c r="Q116" s="71">
        <f t="shared" si="236"/>
        <v>1</v>
      </c>
      <c r="R116" s="71">
        <f t="shared" si="236"/>
        <v>0</v>
      </c>
      <c r="S116" s="71">
        <f t="shared" si="236"/>
        <v>0</v>
      </c>
      <c r="T116" s="71">
        <f t="shared" si="236"/>
        <v>0</v>
      </c>
      <c r="U116" s="71">
        <f t="shared" si="236"/>
        <v>1</v>
      </c>
      <c r="V116" s="71">
        <f t="shared" si="236"/>
        <v>0</v>
      </c>
      <c r="W116" s="71">
        <f t="shared" si="236"/>
        <v>0</v>
      </c>
      <c r="X116" s="71">
        <f t="shared" si="236"/>
        <v>0</v>
      </c>
      <c r="Y116" s="71">
        <f t="shared" si="236"/>
        <v>0</v>
      </c>
      <c r="Z116" s="71">
        <f t="shared" si="236"/>
        <v>0</v>
      </c>
      <c r="AA116" s="71">
        <f t="shared" si="236"/>
        <v>0</v>
      </c>
      <c r="AB116" s="71">
        <f t="shared" si="236"/>
        <v>1</v>
      </c>
      <c r="AC116" s="71">
        <f t="shared" si="236"/>
        <v>0</v>
      </c>
      <c r="AD116" s="71">
        <f t="shared" si="236"/>
        <v>1</v>
      </c>
      <c r="AE116" s="71">
        <f t="shared" si="236"/>
        <v>0</v>
      </c>
      <c r="AF116" s="71">
        <f t="shared" si="236"/>
        <v>0</v>
      </c>
      <c r="AG116" s="71">
        <f t="shared" si="236"/>
        <v>2</v>
      </c>
      <c r="AH116" s="71">
        <f t="shared" si="236"/>
        <v>2</v>
      </c>
      <c r="AI116" s="71">
        <f t="shared" si="236"/>
        <v>1</v>
      </c>
      <c r="AJ116" s="71">
        <f t="shared" si="236"/>
        <v>1</v>
      </c>
      <c r="AK116" s="71">
        <f t="shared" si="236"/>
        <v>3</v>
      </c>
      <c r="AL116" s="71">
        <f t="shared" si="236"/>
        <v>3</v>
      </c>
      <c r="AM116" s="71">
        <f t="shared" si="236"/>
        <v>3</v>
      </c>
      <c r="AN116" s="71">
        <f t="shared" si="236"/>
        <v>0</v>
      </c>
      <c r="AO116" s="71">
        <f t="shared" si="236"/>
        <v>1</v>
      </c>
      <c r="AP116" s="71">
        <f t="shared" si="236"/>
        <v>3</v>
      </c>
      <c r="AQ116" s="71">
        <f t="shared" si="236"/>
        <v>2</v>
      </c>
      <c r="AR116" s="71">
        <f t="shared" si="236"/>
        <v>1</v>
      </c>
      <c r="AS116" s="71">
        <f t="shared" si="236"/>
        <v>5</v>
      </c>
      <c r="AT116" s="71">
        <f t="shared" si="236"/>
        <v>2</v>
      </c>
      <c r="AU116" s="71">
        <f t="shared" si="236"/>
        <v>2</v>
      </c>
      <c r="AV116" s="71">
        <f t="shared" si="236"/>
        <v>0</v>
      </c>
      <c r="AW116" s="71">
        <f t="shared" si="236"/>
        <v>4</v>
      </c>
      <c r="AX116" s="71">
        <f t="shared" si="236"/>
        <v>3</v>
      </c>
      <c r="AY116" s="71">
        <f t="shared" si="236"/>
        <v>0</v>
      </c>
      <c r="AZ116" s="71">
        <f t="shared" si="236"/>
        <v>1</v>
      </c>
      <c r="BA116" s="71">
        <f t="shared" si="236"/>
        <v>1</v>
      </c>
      <c r="BB116" s="71">
        <f t="shared" si="236"/>
        <v>1</v>
      </c>
      <c r="BC116" s="71">
        <f t="shared" si="236"/>
        <v>1</v>
      </c>
      <c r="BD116" s="71">
        <f t="shared" si="236"/>
        <v>0</v>
      </c>
      <c r="BE116" s="71">
        <f t="shared" si="236"/>
        <v>1</v>
      </c>
      <c r="BF116" s="71">
        <f t="shared" si="236"/>
        <v>2</v>
      </c>
      <c r="BG116" s="71">
        <f t="shared" si="236"/>
        <v>1</v>
      </c>
      <c r="BH116" s="71">
        <f t="shared" si="236"/>
        <v>2</v>
      </c>
      <c r="BI116" s="71">
        <f t="shared" si="236"/>
        <v>0</v>
      </c>
      <c r="BJ116" s="71">
        <f t="shared" si="236"/>
        <v>0</v>
      </c>
      <c r="BK116" s="71">
        <f t="shared" si="236"/>
        <v>0</v>
      </c>
      <c r="BL116" s="71">
        <f t="shared" si="236"/>
        <v>0</v>
      </c>
      <c r="BM116" s="71">
        <f t="shared" si="236"/>
        <v>0</v>
      </c>
      <c r="BN116" s="71">
        <f t="shared" si="236"/>
        <v>1</v>
      </c>
      <c r="BO116" s="72">
        <f t="shared" si="236"/>
        <v>0</v>
      </c>
      <c r="BP116" s="72">
        <f t="shared" ref="BP116:BT116" si="237">BP92+BP100+BP108</f>
        <v>0</v>
      </c>
      <c r="BQ116" s="72">
        <f t="shared" si="237"/>
        <v>0</v>
      </c>
      <c r="BR116" s="72">
        <f t="shared" si="237"/>
        <v>0</v>
      </c>
      <c r="BS116" s="72">
        <f t="shared" si="237"/>
        <v>0</v>
      </c>
      <c r="BT116" s="72">
        <f t="shared" si="237"/>
        <v>0</v>
      </c>
      <c r="BU116" s="101">
        <f t="shared" si="233"/>
        <v>53</v>
      </c>
      <c r="BV116" s="235"/>
      <c r="BW116" s="237">
        <f t="shared" ref="BW116:BW118" si="238">IF(BU116&gt;0,BU123/BU116,0)</f>
        <v>88.943396226415089</v>
      </c>
    </row>
    <row r="117" spans="1:75">
      <c r="A117" s="112" t="s">
        <v>69</v>
      </c>
      <c r="B117" s="63" t="s">
        <v>57</v>
      </c>
      <c r="C117" s="64" t="s">
        <v>34</v>
      </c>
      <c r="D117" s="70">
        <f t="shared" ref="D117:BO117" si="239">D93+D101+D109</f>
        <v>0</v>
      </c>
      <c r="E117" s="71">
        <f t="shared" si="239"/>
        <v>0</v>
      </c>
      <c r="F117" s="71">
        <f t="shared" si="239"/>
        <v>0</v>
      </c>
      <c r="G117" s="71">
        <f t="shared" si="239"/>
        <v>0</v>
      </c>
      <c r="H117" s="71">
        <f t="shared" si="239"/>
        <v>0</v>
      </c>
      <c r="I117" s="71">
        <f t="shared" si="239"/>
        <v>0</v>
      </c>
      <c r="J117" s="71">
        <f t="shared" si="239"/>
        <v>0</v>
      </c>
      <c r="K117" s="71">
        <f t="shared" si="239"/>
        <v>0</v>
      </c>
      <c r="L117" s="71">
        <f t="shared" si="239"/>
        <v>0</v>
      </c>
      <c r="M117" s="71">
        <f t="shared" si="239"/>
        <v>0</v>
      </c>
      <c r="N117" s="71">
        <f t="shared" si="239"/>
        <v>0</v>
      </c>
      <c r="O117" s="71">
        <f t="shared" si="239"/>
        <v>0</v>
      </c>
      <c r="P117" s="71">
        <f t="shared" si="239"/>
        <v>0</v>
      </c>
      <c r="Q117" s="71">
        <f t="shared" si="239"/>
        <v>1</v>
      </c>
      <c r="R117" s="71">
        <f t="shared" si="239"/>
        <v>0</v>
      </c>
      <c r="S117" s="71">
        <f t="shared" si="239"/>
        <v>0</v>
      </c>
      <c r="T117" s="71">
        <f t="shared" si="239"/>
        <v>0</v>
      </c>
      <c r="U117" s="71">
        <f t="shared" si="239"/>
        <v>0</v>
      </c>
      <c r="V117" s="71">
        <f t="shared" si="239"/>
        <v>0</v>
      </c>
      <c r="W117" s="71">
        <f t="shared" si="239"/>
        <v>0</v>
      </c>
      <c r="X117" s="71">
        <f t="shared" si="239"/>
        <v>0</v>
      </c>
      <c r="Y117" s="71">
        <f t="shared" si="239"/>
        <v>0</v>
      </c>
      <c r="Z117" s="71">
        <f t="shared" si="239"/>
        <v>0</v>
      </c>
      <c r="AA117" s="71">
        <f t="shared" si="239"/>
        <v>0</v>
      </c>
      <c r="AB117" s="71">
        <f t="shared" si="239"/>
        <v>0</v>
      </c>
      <c r="AC117" s="71">
        <f t="shared" si="239"/>
        <v>0</v>
      </c>
      <c r="AD117" s="71">
        <f t="shared" si="239"/>
        <v>0</v>
      </c>
      <c r="AE117" s="71">
        <f t="shared" si="239"/>
        <v>0</v>
      </c>
      <c r="AF117" s="71">
        <f t="shared" si="239"/>
        <v>0</v>
      </c>
      <c r="AG117" s="71">
        <f t="shared" si="239"/>
        <v>0</v>
      </c>
      <c r="AH117" s="71">
        <f t="shared" si="239"/>
        <v>0</v>
      </c>
      <c r="AI117" s="71">
        <f t="shared" si="239"/>
        <v>0</v>
      </c>
      <c r="AJ117" s="71">
        <f t="shared" si="239"/>
        <v>0</v>
      </c>
      <c r="AK117" s="71">
        <f t="shared" si="239"/>
        <v>0</v>
      </c>
      <c r="AL117" s="71">
        <f t="shared" si="239"/>
        <v>2</v>
      </c>
      <c r="AM117" s="71">
        <f t="shared" si="239"/>
        <v>2</v>
      </c>
      <c r="AN117" s="71">
        <f t="shared" si="239"/>
        <v>1</v>
      </c>
      <c r="AO117" s="71">
        <f t="shared" si="239"/>
        <v>1</v>
      </c>
      <c r="AP117" s="71">
        <f t="shared" si="239"/>
        <v>2</v>
      </c>
      <c r="AQ117" s="71">
        <f t="shared" si="239"/>
        <v>0</v>
      </c>
      <c r="AR117" s="71">
        <f t="shared" si="239"/>
        <v>1</v>
      </c>
      <c r="AS117" s="71">
        <f t="shared" si="239"/>
        <v>1</v>
      </c>
      <c r="AT117" s="71">
        <f t="shared" si="239"/>
        <v>0</v>
      </c>
      <c r="AU117" s="71">
        <f t="shared" si="239"/>
        <v>1</v>
      </c>
      <c r="AV117" s="71">
        <f t="shared" si="239"/>
        <v>1</v>
      </c>
      <c r="AW117" s="71">
        <f t="shared" si="239"/>
        <v>5</v>
      </c>
      <c r="AX117" s="71">
        <f t="shared" si="239"/>
        <v>2</v>
      </c>
      <c r="AY117" s="71">
        <f t="shared" si="239"/>
        <v>0</v>
      </c>
      <c r="AZ117" s="71">
        <f t="shared" si="239"/>
        <v>0</v>
      </c>
      <c r="BA117" s="71">
        <f t="shared" si="239"/>
        <v>1</v>
      </c>
      <c r="BB117" s="71">
        <f t="shared" si="239"/>
        <v>1</v>
      </c>
      <c r="BC117" s="71">
        <f t="shared" si="239"/>
        <v>3</v>
      </c>
      <c r="BD117" s="71">
        <f t="shared" si="239"/>
        <v>0</v>
      </c>
      <c r="BE117" s="71">
        <f t="shared" si="239"/>
        <v>0</v>
      </c>
      <c r="BF117" s="71">
        <f t="shared" si="239"/>
        <v>1</v>
      </c>
      <c r="BG117" s="71">
        <f t="shared" si="239"/>
        <v>0</v>
      </c>
      <c r="BH117" s="71">
        <f t="shared" si="239"/>
        <v>0</v>
      </c>
      <c r="BI117" s="71">
        <f t="shared" si="239"/>
        <v>0</v>
      </c>
      <c r="BJ117" s="71">
        <f t="shared" si="239"/>
        <v>1</v>
      </c>
      <c r="BK117" s="71">
        <f t="shared" si="239"/>
        <v>0</v>
      </c>
      <c r="BL117" s="71">
        <f t="shared" si="239"/>
        <v>0</v>
      </c>
      <c r="BM117" s="71">
        <f t="shared" si="239"/>
        <v>0</v>
      </c>
      <c r="BN117" s="71">
        <f t="shared" si="239"/>
        <v>0</v>
      </c>
      <c r="BO117" s="72">
        <f t="shared" si="239"/>
        <v>0</v>
      </c>
      <c r="BP117" s="72">
        <f t="shared" ref="BP117:BT117" si="240">BP93+BP101+BP109</f>
        <v>0</v>
      </c>
      <c r="BQ117" s="72">
        <f t="shared" si="240"/>
        <v>0</v>
      </c>
      <c r="BR117" s="72">
        <f t="shared" si="240"/>
        <v>0</v>
      </c>
      <c r="BS117" s="72">
        <f t="shared" si="240"/>
        <v>0</v>
      </c>
      <c r="BT117" s="72">
        <f t="shared" si="240"/>
        <v>0</v>
      </c>
      <c r="BU117" s="101">
        <f t="shared" si="233"/>
        <v>27</v>
      </c>
      <c r="BV117" s="235"/>
      <c r="BW117" s="237">
        <f t="shared" si="238"/>
        <v>91.555555555555557</v>
      </c>
    </row>
    <row r="118" spans="1:75">
      <c r="A118" s="112" t="s">
        <v>69</v>
      </c>
      <c r="B118" s="63" t="s">
        <v>57</v>
      </c>
      <c r="C118" s="64" t="s">
        <v>36</v>
      </c>
      <c r="D118" s="70">
        <f t="shared" ref="D118:BO118" si="241">D94+D102+D110</f>
        <v>0</v>
      </c>
      <c r="E118" s="71">
        <f t="shared" si="241"/>
        <v>0</v>
      </c>
      <c r="F118" s="71">
        <f t="shared" si="241"/>
        <v>0</v>
      </c>
      <c r="G118" s="71">
        <f t="shared" si="241"/>
        <v>0</v>
      </c>
      <c r="H118" s="71">
        <f t="shared" si="241"/>
        <v>0</v>
      </c>
      <c r="I118" s="71">
        <f t="shared" si="241"/>
        <v>0</v>
      </c>
      <c r="J118" s="71">
        <f t="shared" si="241"/>
        <v>0</v>
      </c>
      <c r="K118" s="71">
        <f t="shared" si="241"/>
        <v>0</v>
      </c>
      <c r="L118" s="71">
        <f t="shared" si="241"/>
        <v>0</v>
      </c>
      <c r="M118" s="71">
        <f t="shared" si="241"/>
        <v>0</v>
      </c>
      <c r="N118" s="71">
        <f t="shared" si="241"/>
        <v>0</v>
      </c>
      <c r="O118" s="71">
        <f t="shared" si="241"/>
        <v>0</v>
      </c>
      <c r="P118" s="71">
        <f t="shared" si="241"/>
        <v>0</v>
      </c>
      <c r="Q118" s="71">
        <f t="shared" si="241"/>
        <v>0</v>
      </c>
      <c r="R118" s="71">
        <f t="shared" si="241"/>
        <v>0</v>
      </c>
      <c r="S118" s="71">
        <f t="shared" si="241"/>
        <v>0</v>
      </c>
      <c r="T118" s="71">
        <f t="shared" si="241"/>
        <v>0</v>
      </c>
      <c r="U118" s="71">
        <f t="shared" si="241"/>
        <v>0</v>
      </c>
      <c r="V118" s="71">
        <f t="shared" si="241"/>
        <v>0</v>
      </c>
      <c r="W118" s="71">
        <f t="shared" si="241"/>
        <v>0</v>
      </c>
      <c r="X118" s="71">
        <f t="shared" si="241"/>
        <v>0</v>
      </c>
      <c r="Y118" s="71">
        <f t="shared" si="241"/>
        <v>0</v>
      </c>
      <c r="Z118" s="71">
        <f t="shared" si="241"/>
        <v>0</v>
      </c>
      <c r="AA118" s="71">
        <f t="shared" si="241"/>
        <v>0</v>
      </c>
      <c r="AB118" s="71">
        <f t="shared" si="241"/>
        <v>0</v>
      </c>
      <c r="AC118" s="71">
        <f t="shared" si="241"/>
        <v>0</v>
      </c>
      <c r="AD118" s="71">
        <f t="shared" si="241"/>
        <v>0</v>
      </c>
      <c r="AE118" s="71">
        <f t="shared" si="241"/>
        <v>0</v>
      </c>
      <c r="AF118" s="71">
        <f t="shared" si="241"/>
        <v>0</v>
      </c>
      <c r="AG118" s="71">
        <f t="shared" si="241"/>
        <v>0</v>
      </c>
      <c r="AH118" s="71">
        <f t="shared" si="241"/>
        <v>1</v>
      </c>
      <c r="AI118" s="71">
        <f t="shared" si="241"/>
        <v>0</v>
      </c>
      <c r="AJ118" s="71">
        <f t="shared" si="241"/>
        <v>2</v>
      </c>
      <c r="AK118" s="71">
        <f t="shared" si="241"/>
        <v>1</v>
      </c>
      <c r="AL118" s="71">
        <f t="shared" si="241"/>
        <v>2</v>
      </c>
      <c r="AM118" s="71">
        <f t="shared" si="241"/>
        <v>0</v>
      </c>
      <c r="AN118" s="71">
        <f t="shared" si="241"/>
        <v>3</v>
      </c>
      <c r="AO118" s="71">
        <f t="shared" si="241"/>
        <v>3</v>
      </c>
      <c r="AP118" s="71">
        <f t="shared" si="241"/>
        <v>2</v>
      </c>
      <c r="AQ118" s="71">
        <f t="shared" si="241"/>
        <v>5</v>
      </c>
      <c r="AR118" s="71">
        <f t="shared" si="241"/>
        <v>4</v>
      </c>
      <c r="AS118" s="71">
        <f t="shared" si="241"/>
        <v>3</v>
      </c>
      <c r="AT118" s="71">
        <f t="shared" si="241"/>
        <v>4</v>
      </c>
      <c r="AU118" s="71">
        <f t="shared" si="241"/>
        <v>12</v>
      </c>
      <c r="AV118" s="71">
        <f t="shared" si="241"/>
        <v>4</v>
      </c>
      <c r="AW118" s="71">
        <f t="shared" si="241"/>
        <v>2</v>
      </c>
      <c r="AX118" s="71">
        <f t="shared" si="241"/>
        <v>6</v>
      </c>
      <c r="AY118" s="71">
        <f t="shared" si="241"/>
        <v>9</v>
      </c>
      <c r="AZ118" s="71">
        <f t="shared" si="241"/>
        <v>2</v>
      </c>
      <c r="BA118" s="71">
        <f t="shared" si="241"/>
        <v>4</v>
      </c>
      <c r="BB118" s="71">
        <f t="shared" si="241"/>
        <v>6</v>
      </c>
      <c r="BC118" s="71">
        <f t="shared" si="241"/>
        <v>6</v>
      </c>
      <c r="BD118" s="71">
        <f t="shared" si="241"/>
        <v>1</v>
      </c>
      <c r="BE118" s="71">
        <f t="shared" si="241"/>
        <v>2</v>
      </c>
      <c r="BF118" s="71">
        <f t="shared" si="241"/>
        <v>2</v>
      </c>
      <c r="BG118" s="71">
        <f t="shared" si="241"/>
        <v>3</v>
      </c>
      <c r="BH118" s="71">
        <f t="shared" si="241"/>
        <v>0</v>
      </c>
      <c r="BI118" s="71">
        <f t="shared" si="241"/>
        <v>0</v>
      </c>
      <c r="BJ118" s="71">
        <f t="shared" si="241"/>
        <v>0</v>
      </c>
      <c r="BK118" s="71">
        <f t="shared" si="241"/>
        <v>2</v>
      </c>
      <c r="BL118" s="71">
        <f t="shared" si="241"/>
        <v>1</v>
      </c>
      <c r="BM118" s="71">
        <f t="shared" si="241"/>
        <v>0</v>
      </c>
      <c r="BN118" s="71">
        <f t="shared" si="241"/>
        <v>1</v>
      </c>
      <c r="BO118" s="72">
        <f t="shared" si="241"/>
        <v>0</v>
      </c>
      <c r="BP118" s="72">
        <f t="shared" ref="BP118:BT118" si="242">BP94+BP102+BP110</f>
        <v>0</v>
      </c>
      <c r="BQ118" s="72">
        <f t="shared" si="242"/>
        <v>0</v>
      </c>
      <c r="BR118" s="72">
        <f t="shared" si="242"/>
        <v>0</v>
      </c>
      <c r="BS118" s="72">
        <f t="shared" si="242"/>
        <v>0</v>
      </c>
      <c r="BT118" s="72">
        <f t="shared" si="242"/>
        <v>0</v>
      </c>
      <c r="BU118" s="101">
        <f t="shared" si="233"/>
        <v>93</v>
      </c>
      <c r="BV118" s="235"/>
      <c r="BW118" s="237">
        <f t="shared" si="238"/>
        <v>94.010752688172047</v>
      </c>
    </row>
    <row r="119" spans="1:75" ht="15" thickBot="1">
      <c r="A119" s="113" t="s">
        <v>69</v>
      </c>
      <c r="B119" s="66" t="s">
        <v>57</v>
      </c>
      <c r="C119" s="67" t="s">
        <v>37</v>
      </c>
      <c r="D119" s="73">
        <f t="shared" ref="D119:BO119" si="243">D95+D103+D111</f>
        <v>0</v>
      </c>
      <c r="E119" s="74">
        <f t="shared" si="243"/>
        <v>0</v>
      </c>
      <c r="F119" s="74">
        <f t="shared" si="243"/>
        <v>0</v>
      </c>
      <c r="G119" s="74">
        <f t="shared" si="243"/>
        <v>0</v>
      </c>
      <c r="H119" s="74">
        <f t="shared" si="243"/>
        <v>0</v>
      </c>
      <c r="I119" s="74">
        <f t="shared" si="243"/>
        <v>0</v>
      </c>
      <c r="J119" s="74">
        <f t="shared" si="243"/>
        <v>0</v>
      </c>
      <c r="K119" s="74">
        <f t="shared" si="243"/>
        <v>0</v>
      </c>
      <c r="L119" s="74">
        <f t="shared" si="243"/>
        <v>0</v>
      </c>
      <c r="M119" s="74">
        <f t="shared" si="243"/>
        <v>0</v>
      </c>
      <c r="N119" s="74">
        <f t="shared" si="243"/>
        <v>0</v>
      </c>
      <c r="O119" s="74">
        <f t="shared" si="243"/>
        <v>0</v>
      </c>
      <c r="P119" s="74">
        <f t="shared" si="243"/>
        <v>0</v>
      </c>
      <c r="Q119" s="74">
        <f t="shared" si="243"/>
        <v>0</v>
      </c>
      <c r="R119" s="74">
        <f t="shared" si="243"/>
        <v>0</v>
      </c>
      <c r="S119" s="74">
        <f t="shared" si="243"/>
        <v>0</v>
      </c>
      <c r="T119" s="74">
        <f t="shared" si="243"/>
        <v>0</v>
      </c>
      <c r="U119" s="74">
        <f t="shared" si="243"/>
        <v>0</v>
      </c>
      <c r="V119" s="74">
        <f t="shared" si="243"/>
        <v>0</v>
      </c>
      <c r="W119" s="74">
        <f t="shared" si="243"/>
        <v>0</v>
      </c>
      <c r="X119" s="74">
        <f t="shared" si="243"/>
        <v>0</v>
      </c>
      <c r="Y119" s="74">
        <f t="shared" si="243"/>
        <v>0</v>
      </c>
      <c r="Z119" s="74">
        <f t="shared" si="243"/>
        <v>0</v>
      </c>
      <c r="AA119" s="74">
        <f t="shared" si="243"/>
        <v>0</v>
      </c>
      <c r="AB119" s="74">
        <f t="shared" si="243"/>
        <v>0</v>
      </c>
      <c r="AC119" s="74">
        <f t="shared" si="243"/>
        <v>0</v>
      </c>
      <c r="AD119" s="74">
        <f t="shared" si="243"/>
        <v>0</v>
      </c>
      <c r="AE119" s="74">
        <f t="shared" si="243"/>
        <v>0</v>
      </c>
      <c r="AF119" s="74">
        <f t="shared" si="243"/>
        <v>0</v>
      </c>
      <c r="AG119" s="74">
        <f t="shared" si="243"/>
        <v>0</v>
      </c>
      <c r="AH119" s="74">
        <f t="shared" si="243"/>
        <v>0</v>
      </c>
      <c r="AI119" s="74">
        <f t="shared" si="243"/>
        <v>1</v>
      </c>
      <c r="AJ119" s="74">
        <f t="shared" si="243"/>
        <v>0</v>
      </c>
      <c r="AK119" s="74">
        <f t="shared" si="243"/>
        <v>1</v>
      </c>
      <c r="AL119" s="74">
        <f t="shared" si="243"/>
        <v>1</v>
      </c>
      <c r="AM119" s="74">
        <f t="shared" si="243"/>
        <v>1</v>
      </c>
      <c r="AN119" s="74">
        <f t="shared" si="243"/>
        <v>2</v>
      </c>
      <c r="AO119" s="74">
        <f t="shared" si="243"/>
        <v>3</v>
      </c>
      <c r="AP119" s="74">
        <f t="shared" si="243"/>
        <v>1</v>
      </c>
      <c r="AQ119" s="74">
        <f t="shared" si="243"/>
        <v>1</v>
      </c>
      <c r="AR119" s="74">
        <f t="shared" si="243"/>
        <v>2</v>
      </c>
      <c r="AS119" s="74">
        <f t="shared" si="243"/>
        <v>2</v>
      </c>
      <c r="AT119" s="74">
        <f t="shared" si="243"/>
        <v>4</v>
      </c>
      <c r="AU119" s="74">
        <f t="shared" si="243"/>
        <v>3</v>
      </c>
      <c r="AV119" s="74">
        <f t="shared" si="243"/>
        <v>1</v>
      </c>
      <c r="AW119" s="74">
        <f t="shared" si="243"/>
        <v>4</v>
      </c>
      <c r="AX119" s="74">
        <f t="shared" si="243"/>
        <v>3</v>
      </c>
      <c r="AY119" s="74">
        <f t="shared" si="243"/>
        <v>3</v>
      </c>
      <c r="AZ119" s="74">
        <f t="shared" si="243"/>
        <v>0</v>
      </c>
      <c r="BA119" s="74">
        <f t="shared" si="243"/>
        <v>1</v>
      </c>
      <c r="BB119" s="74">
        <f t="shared" si="243"/>
        <v>1</v>
      </c>
      <c r="BC119" s="74">
        <f t="shared" si="243"/>
        <v>2</v>
      </c>
      <c r="BD119" s="74">
        <f t="shared" si="243"/>
        <v>2</v>
      </c>
      <c r="BE119" s="74">
        <f t="shared" si="243"/>
        <v>0</v>
      </c>
      <c r="BF119" s="74">
        <f t="shared" si="243"/>
        <v>0</v>
      </c>
      <c r="BG119" s="74">
        <f t="shared" si="243"/>
        <v>0</v>
      </c>
      <c r="BH119" s="74">
        <f t="shared" si="243"/>
        <v>0</v>
      </c>
      <c r="BI119" s="74">
        <f t="shared" si="243"/>
        <v>0</v>
      </c>
      <c r="BJ119" s="74">
        <f t="shared" si="243"/>
        <v>1</v>
      </c>
      <c r="BK119" s="74">
        <f t="shared" si="243"/>
        <v>0</v>
      </c>
      <c r="BL119" s="74">
        <f t="shared" si="243"/>
        <v>0</v>
      </c>
      <c r="BM119" s="74">
        <f t="shared" si="243"/>
        <v>0</v>
      </c>
      <c r="BN119" s="74">
        <f t="shared" si="243"/>
        <v>0</v>
      </c>
      <c r="BO119" s="75">
        <f t="shared" si="243"/>
        <v>0</v>
      </c>
      <c r="BP119" s="75">
        <f t="shared" ref="BP119:BT119" si="244">BP95+BP103+BP111</f>
        <v>0</v>
      </c>
      <c r="BQ119" s="75">
        <f t="shared" si="244"/>
        <v>0</v>
      </c>
      <c r="BR119" s="75">
        <f t="shared" si="244"/>
        <v>0</v>
      </c>
      <c r="BS119" s="75">
        <f t="shared" si="244"/>
        <v>0</v>
      </c>
      <c r="BT119" s="75">
        <f t="shared" si="244"/>
        <v>0</v>
      </c>
      <c r="BU119" s="102">
        <f t="shared" si="233"/>
        <v>40</v>
      </c>
      <c r="BV119" s="235"/>
      <c r="BW119" s="237">
        <f>IF(BU119&gt;0,BU126/BU119,0)</f>
        <v>91.95</v>
      </c>
    </row>
    <row r="121" spans="1:75">
      <c r="A121" s="110" t="s">
        <v>44</v>
      </c>
      <c r="B121" s="110" t="s">
        <v>57</v>
      </c>
      <c r="C121" s="110" t="s">
        <v>18</v>
      </c>
      <c r="D121" s="110">
        <f>D$113*D114</f>
        <v>0</v>
      </c>
      <c r="E121" s="110">
        <f>E$113*E114</f>
        <v>0</v>
      </c>
      <c r="F121" s="110">
        <f t="shared" ref="F121:BO125" si="245">F$113*F114</f>
        <v>0</v>
      </c>
      <c r="G121" s="110">
        <f t="shared" si="245"/>
        <v>52</v>
      </c>
      <c r="H121" s="110">
        <f t="shared" si="245"/>
        <v>0</v>
      </c>
      <c r="I121" s="110">
        <f t="shared" si="245"/>
        <v>108</v>
      </c>
      <c r="J121" s="110">
        <f t="shared" si="245"/>
        <v>0</v>
      </c>
      <c r="K121" s="110">
        <f t="shared" si="245"/>
        <v>56</v>
      </c>
      <c r="L121" s="110">
        <f t="shared" si="245"/>
        <v>0</v>
      </c>
      <c r="M121" s="110">
        <f t="shared" si="245"/>
        <v>174</v>
      </c>
      <c r="N121" s="110">
        <f t="shared" si="245"/>
        <v>0</v>
      </c>
      <c r="O121" s="110">
        <f t="shared" si="245"/>
        <v>120</v>
      </c>
      <c r="P121" s="110">
        <f t="shared" si="245"/>
        <v>122</v>
      </c>
      <c r="Q121" s="110">
        <f t="shared" si="245"/>
        <v>248</v>
      </c>
      <c r="R121" s="110">
        <f t="shared" si="245"/>
        <v>63</v>
      </c>
      <c r="S121" s="110">
        <f t="shared" si="245"/>
        <v>448</v>
      </c>
      <c r="T121" s="110">
        <f t="shared" si="245"/>
        <v>0</v>
      </c>
      <c r="U121" s="110">
        <f t="shared" si="245"/>
        <v>264</v>
      </c>
      <c r="V121" s="110">
        <f t="shared" si="245"/>
        <v>67</v>
      </c>
      <c r="W121" s="110">
        <f t="shared" si="245"/>
        <v>204</v>
      </c>
      <c r="X121" s="110">
        <f t="shared" si="245"/>
        <v>0</v>
      </c>
      <c r="Y121" s="110">
        <f t="shared" si="245"/>
        <v>0</v>
      </c>
      <c r="Z121" s="110">
        <f t="shared" si="245"/>
        <v>284</v>
      </c>
      <c r="AA121" s="110">
        <f t="shared" si="245"/>
        <v>216</v>
      </c>
      <c r="AB121" s="110">
        <f t="shared" si="245"/>
        <v>219</v>
      </c>
      <c r="AC121" s="110">
        <f t="shared" si="245"/>
        <v>74</v>
      </c>
      <c r="AD121" s="110">
        <f t="shared" si="245"/>
        <v>300</v>
      </c>
      <c r="AE121" s="110">
        <f t="shared" si="245"/>
        <v>0</v>
      </c>
      <c r="AF121" s="110">
        <f t="shared" si="245"/>
        <v>0</v>
      </c>
      <c r="AG121" s="110">
        <f t="shared" si="245"/>
        <v>234</v>
      </c>
      <c r="AH121" s="110">
        <f t="shared" si="245"/>
        <v>395</v>
      </c>
      <c r="AI121" s="110">
        <f t="shared" si="245"/>
        <v>240</v>
      </c>
      <c r="AJ121" s="110">
        <f t="shared" si="245"/>
        <v>243</v>
      </c>
      <c r="AK121" s="110">
        <f t="shared" si="245"/>
        <v>492</v>
      </c>
      <c r="AL121" s="110">
        <f t="shared" si="245"/>
        <v>747</v>
      </c>
      <c r="AM121" s="110">
        <f t="shared" si="245"/>
        <v>504</v>
      </c>
      <c r="AN121" s="110">
        <f t="shared" si="245"/>
        <v>595</v>
      </c>
      <c r="AO121" s="110">
        <f t="shared" si="245"/>
        <v>688</v>
      </c>
      <c r="AP121" s="110">
        <f t="shared" si="245"/>
        <v>957</v>
      </c>
      <c r="AQ121" s="110">
        <f t="shared" si="245"/>
        <v>704</v>
      </c>
      <c r="AR121" s="110">
        <f t="shared" si="245"/>
        <v>890</v>
      </c>
      <c r="AS121" s="110">
        <f t="shared" si="245"/>
        <v>990</v>
      </c>
      <c r="AT121" s="110">
        <f t="shared" si="245"/>
        <v>910</v>
      </c>
      <c r="AU121" s="110">
        <f t="shared" si="245"/>
        <v>1656</v>
      </c>
      <c r="AV121" s="110">
        <f t="shared" si="245"/>
        <v>837</v>
      </c>
      <c r="AW121" s="110">
        <f t="shared" si="245"/>
        <v>1598</v>
      </c>
      <c r="AX121" s="110">
        <f t="shared" si="245"/>
        <v>1710</v>
      </c>
      <c r="AY121" s="110">
        <f t="shared" si="245"/>
        <v>1248</v>
      </c>
      <c r="AZ121" s="110">
        <f t="shared" si="245"/>
        <v>485</v>
      </c>
      <c r="BA121" s="110">
        <f t="shared" si="245"/>
        <v>686</v>
      </c>
      <c r="BB121" s="110">
        <f t="shared" si="245"/>
        <v>1089</v>
      </c>
      <c r="BC121" s="110">
        <f t="shared" si="245"/>
        <v>1300</v>
      </c>
      <c r="BD121" s="110">
        <f t="shared" si="245"/>
        <v>404</v>
      </c>
      <c r="BE121" s="110">
        <f t="shared" si="245"/>
        <v>306</v>
      </c>
      <c r="BF121" s="110">
        <f t="shared" si="245"/>
        <v>515</v>
      </c>
      <c r="BG121" s="110">
        <f t="shared" si="245"/>
        <v>416</v>
      </c>
      <c r="BH121" s="110">
        <f t="shared" si="245"/>
        <v>420</v>
      </c>
      <c r="BI121" s="110">
        <f t="shared" si="245"/>
        <v>0</v>
      </c>
      <c r="BJ121" s="110">
        <f t="shared" si="245"/>
        <v>214</v>
      </c>
      <c r="BK121" s="110">
        <f t="shared" si="245"/>
        <v>216</v>
      </c>
      <c r="BL121" s="110">
        <f t="shared" si="245"/>
        <v>109</v>
      </c>
      <c r="BM121" s="110">
        <f t="shared" si="245"/>
        <v>0</v>
      </c>
      <c r="BN121" s="110">
        <f t="shared" si="245"/>
        <v>222</v>
      </c>
      <c r="BO121" s="110">
        <f t="shared" si="245"/>
        <v>0</v>
      </c>
      <c r="BP121" s="110">
        <f t="shared" ref="BP121:BT124" si="246">BP$113*BP114</f>
        <v>0</v>
      </c>
      <c r="BQ121" s="110">
        <f t="shared" si="246"/>
        <v>0</v>
      </c>
      <c r="BR121" s="110">
        <f t="shared" si="246"/>
        <v>0</v>
      </c>
      <c r="BS121" s="110">
        <f t="shared" si="246"/>
        <v>0</v>
      </c>
      <c r="BT121" s="110">
        <f t="shared" si="246"/>
        <v>117</v>
      </c>
      <c r="BU121" s="110">
        <f t="shared" ref="BU121:BU126" si="247">SUM(D121:BT121)</f>
        <v>25156</v>
      </c>
    </row>
    <row r="122" spans="1:75">
      <c r="A122" s="110" t="s">
        <v>44</v>
      </c>
      <c r="B122" s="110" t="s">
        <v>57</v>
      </c>
      <c r="C122" s="110" t="s">
        <v>32</v>
      </c>
      <c r="D122" s="110">
        <f>D$113*D115</f>
        <v>0</v>
      </c>
      <c r="E122" s="110">
        <f t="shared" ref="E122:T126" si="248">E$113*E115</f>
        <v>0</v>
      </c>
      <c r="F122" s="110">
        <f t="shared" si="248"/>
        <v>0</v>
      </c>
      <c r="G122" s="110">
        <f t="shared" si="248"/>
        <v>52</v>
      </c>
      <c r="H122" s="110">
        <f t="shared" si="248"/>
        <v>0</v>
      </c>
      <c r="I122" s="110">
        <f t="shared" si="248"/>
        <v>108</v>
      </c>
      <c r="J122" s="110">
        <f t="shared" si="248"/>
        <v>0</v>
      </c>
      <c r="K122" s="110">
        <f t="shared" si="248"/>
        <v>56</v>
      </c>
      <c r="L122" s="110">
        <f t="shared" si="248"/>
        <v>0</v>
      </c>
      <c r="M122" s="110">
        <f t="shared" si="248"/>
        <v>174</v>
      </c>
      <c r="N122" s="110">
        <f t="shared" si="248"/>
        <v>0</v>
      </c>
      <c r="O122" s="110">
        <f t="shared" si="248"/>
        <v>120</v>
      </c>
      <c r="P122" s="110">
        <f t="shared" si="248"/>
        <v>122</v>
      </c>
      <c r="Q122" s="110">
        <f t="shared" si="248"/>
        <v>124</v>
      </c>
      <c r="R122" s="110">
        <f t="shared" si="248"/>
        <v>63</v>
      </c>
      <c r="S122" s="110">
        <f t="shared" si="248"/>
        <v>448</v>
      </c>
      <c r="T122" s="110">
        <f t="shared" si="248"/>
        <v>0</v>
      </c>
      <c r="U122" s="110">
        <f t="shared" si="245"/>
        <v>198</v>
      </c>
      <c r="V122" s="110">
        <f t="shared" si="245"/>
        <v>67</v>
      </c>
      <c r="W122" s="110">
        <f t="shared" si="245"/>
        <v>204</v>
      </c>
      <c r="X122" s="110">
        <f t="shared" si="245"/>
        <v>0</v>
      </c>
      <c r="Y122" s="110">
        <f t="shared" si="245"/>
        <v>0</v>
      </c>
      <c r="Z122" s="110">
        <f t="shared" si="245"/>
        <v>284</v>
      </c>
      <c r="AA122" s="110">
        <f t="shared" si="245"/>
        <v>216</v>
      </c>
      <c r="AB122" s="110">
        <f t="shared" si="245"/>
        <v>146</v>
      </c>
      <c r="AC122" s="110">
        <f t="shared" si="245"/>
        <v>74</v>
      </c>
      <c r="AD122" s="110">
        <f t="shared" si="245"/>
        <v>225</v>
      </c>
      <c r="AE122" s="110">
        <f t="shared" si="245"/>
        <v>0</v>
      </c>
      <c r="AF122" s="110">
        <f t="shared" si="245"/>
        <v>0</v>
      </c>
      <c r="AG122" s="110">
        <f t="shared" si="245"/>
        <v>78</v>
      </c>
      <c r="AH122" s="110">
        <f t="shared" si="245"/>
        <v>158</v>
      </c>
      <c r="AI122" s="110">
        <f t="shared" si="245"/>
        <v>80</v>
      </c>
      <c r="AJ122" s="110">
        <f t="shared" si="245"/>
        <v>0</v>
      </c>
      <c r="AK122" s="110">
        <f t="shared" si="245"/>
        <v>82</v>
      </c>
      <c r="AL122" s="110">
        <f t="shared" si="245"/>
        <v>83</v>
      </c>
      <c r="AM122" s="110">
        <f t="shared" si="245"/>
        <v>0</v>
      </c>
      <c r="AN122" s="110">
        <f t="shared" si="245"/>
        <v>85</v>
      </c>
      <c r="AO122" s="110">
        <f t="shared" si="245"/>
        <v>0</v>
      </c>
      <c r="AP122" s="110">
        <f t="shared" si="245"/>
        <v>261</v>
      </c>
      <c r="AQ122" s="110">
        <f t="shared" si="245"/>
        <v>0</v>
      </c>
      <c r="AR122" s="110">
        <f t="shared" si="245"/>
        <v>178</v>
      </c>
      <c r="AS122" s="110">
        <f t="shared" si="245"/>
        <v>0</v>
      </c>
      <c r="AT122" s="110">
        <f t="shared" si="245"/>
        <v>0</v>
      </c>
      <c r="AU122" s="110">
        <f t="shared" si="245"/>
        <v>0</v>
      </c>
      <c r="AV122" s="110">
        <f t="shared" si="245"/>
        <v>279</v>
      </c>
      <c r="AW122" s="110">
        <f t="shared" si="245"/>
        <v>188</v>
      </c>
      <c r="AX122" s="110">
        <f t="shared" si="245"/>
        <v>380</v>
      </c>
      <c r="AY122" s="110">
        <f t="shared" si="245"/>
        <v>96</v>
      </c>
      <c r="AZ122" s="110">
        <f t="shared" si="245"/>
        <v>194</v>
      </c>
      <c r="BA122" s="110">
        <f t="shared" si="245"/>
        <v>0</v>
      </c>
      <c r="BB122" s="110">
        <f t="shared" si="245"/>
        <v>198</v>
      </c>
      <c r="BC122" s="110">
        <f t="shared" si="245"/>
        <v>100</v>
      </c>
      <c r="BD122" s="110">
        <f t="shared" si="245"/>
        <v>101</v>
      </c>
      <c r="BE122" s="110">
        <f t="shared" si="245"/>
        <v>0</v>
      </c>
      <c r="BF122" s="110">
        <f t="shared" si="245"/>
        <v>0</v>
      </c>
      <c r="BG122" s="110">
        <f t="shared" si="245"/>
        <v>0</v>
      </c>
      <c r="BH122" s="110">
        <f t="shared" si="245"/>
        <v>210</v>
      </c>
      <c r="BI122" s="110">
        <f t="shared" si="245"/>
        <v>0</v>
      </c>
      <c r="BJ122" s="110">
        <f t="shared" si="245"/>
        <v>0</v>
      </c>
      <c r="BK122" s="110">
        <f t="shared" si="245"/>
        <v>0</v>
      </c>
      <c r="BL122" s="110">
        <f t="shared" si="245"/>
        <v>0</v>
      </c>
      <c r="BM122" s="110">
        <f t="shared" si="245"/>
        <v>0</v>
      </c>
      <c r="BN122" s="110">
        <f t="shared" si="245"/>
        <v>0</v>
      </c>
      <c r="BO122" s="110">
        <f t="shared" si="245"/>
        <v>0</v>
      </c>
      <c r="BP122" s="110">
        <f t="shared" si="246"/>
        <v>0</v>
      </c>
      <c r="BQ122" s="110">
        <f t="shared" si="246"/>
        <v>0</v>
      </c>
      <c r="BR122" s="110">
        <f t="shared" si="246"/>
        <v>0</v>
      </c>
      <c r="BS122" s="110">
        <f t="shared" si="246"/>
        <v>0</v>
      </c>
      <c r="BT122" s="110">
        <f t="shared" si="246"/>
        <v>117</v>
      </c>
      <c r="BU122" s="110">
        <f t="shared" si="247"/>
        <v>5549</v>
      </c>
    </row>
    <row r="123" spans="1:75">
      <c r="A123" s="110" t="s">
        <v>44</v>
      </c>
      <c r="B123" s="110" t="s">
        <v>57</v>
      </c>
      <c r="C123" s="110" t="s">
        <v>33</v>
      </c>
      <c r="D123" s="110">
        <f t="shared" ref="D123:D126" si="249">D$113*D116</f>
        <v>0</v>
      </c>
      <c r="E123" s="110">
        <f t="shared" si="248"/>
        <v>0</v>
      </c>
      <c r="F123" s="110">
        <f t="shared" si="245"/>
        <v>0</v>
      </c>
      <c r="G123" s="110">
        <f t="shared" si="245"/>
        <v>0</v>
      </c>
      <c r="H123" s="110">
        <f t="shared" si="245"/>
        <v>0</v>
      </c>
      <c r="I123" s="110">
        <f t="shared" si="245"/>
        <v>0</v>
      </c>
      <c r="J123" s="110">
        <f t="shared" si="245"/>
        <v>0</v>
      </c>
      <c r="K123" s="110">
        <f t="shared" si="245"/>
        <v>0</v>
      </c>
      <c r="L123" s="110">
        <f t="shared" si="245"/>
        <v>0</v>
      </c>
      <c r="M123" s="110">
        <f t="shared" si="245"/>
        <v>0</v>
      </c>
      <c r="N123" s="110">
        <f t="shared" si="245"/>
        <v>0</v>
      </c>
      <c r="O123" s="110">
        <f t="shared" si="245"/>
        <v>0</v>
      </c>
      <c r="P123" s="110">
        <f t="shared" si="245"/>
        <v>0</v>
      </c>
      <c r="Q123" s="110">
        <f t="shared" si="245"/>
        <v>62</v>
      </c>
      <c r="R123" s="110">
        <f t="shared" si="245"/>
        <v>0</v>
      </c>
      <c r="S123" s="110">
        <f t="shared" si="245"/>
        <v>0</v>
      </c>
      <c r="T123" s="110">
        <f t="shared" si="245"/>
        <v>0</v>
      </c>
      <c r="U123" s="110">
        <f t="shared" si="245"/>
        <v>66</v>
      </c>
      <c r="V123" s="110">
        <f t="shared" si="245"/>
        <v>0</v>
      </c>
      <c r="W123" s="110">
        <f t="shared" si="245"/>
        <v>0</v>
      </c>
      <c r="X123" s="110">
        <f t="shared" si="245"/>
        <v>0</v>
      </c>
      <c r="Y123" s="110">
        <f t="shared" si="245"/>
        <v>0</v>
      </c>
      <c r="Z123" s="110">
        <f t="shared" si="245"/>
        <v>0</v>
      </c>
      <c r="AA123" s="110">
        <f t="shared" si="245"/>
        <v>0</v>
      </c>
      <c r="AB123" s="110">
        <f t="shared" si="245"/>
        <v>73</v>
      </c>
      <c r="AC123" s="110">
        <f t="shared" si="245"/>
        <v>0</v>
      </c>
      <c r="AD123" s="110">
        <f t="shared" si="245"/>
        <v>75</v>
      </c>
      <c r="AE123" s="110">
        <f t="shared" si="245"/>
        <v>0</v>
      </c>
      <c r="AF123" s="110">
        <f t="shared" si="245"/>
        <v>0</v>
      </c>
      <c r="AG123" s="110">
        <f t="shared" si="245"/>
        <v>156</v>
      </c>
      <c r="AH123" s="110">
        <f t="shared" si="245"/>
        <v>158</v>
      </c>
      <c r="AI123" s="110">
        <f t="shared" si="245"/>
        <v>80</v>
      </c>
      <c r="AJ123" s="110">
        <f t="shared" si="245"/>
        <v>81</v>
      </c>
      <c r="AK123" s="110">
        <f t="shared" si="245"/>
        <v>246</v>
      </c>
      <c r="AL123" s="110">
        <f t="shared" si="245"/>
        <v>249</v>
      </c>
      <c r="AM123" s="110">
        <f t="shared" si="245"/>
        <v>252</v>
      </c>
      <c r="AN123" s="110">
        <f t="shared" si="245"/>
        <v>0</v>
      </c>
      <c r="AO123" s="110">
        <f t="shared" si="245"/>
        <v>86</v>
      </c>
      <c r="AP123" s="110">
        <f t="shared" si="245"/>
        <v>261</v>
      </c>
      <c r="AQ123" s="110">
        <f t="shared" si="245"/>
        <v>176</v>
      </c>
      <c r="AR123" s="110">
        <f t="shared" si="245"/>
        <v>89</v>
      </c>
      <c r="AS123" s="110">
        <f t="shared" si="245"/>
        <v>450</v>
      </c>
      <c r="AT123" s="110">
        <f t="shared" si="245"/>
        <v>182</v>
      </c>
      <c r="AU123" s="110">
        <f t="shared" si="245"/>
        <v>184</v>
      </c>
      <c r="AV123" s="110">
        <f t="shared" si="245"/>
        <v>0</v>
      </c>
      <c r="AW123" s="110">
        <f t="shared" si="245"/>
        <v>376</v>
      </c>
      <c r="AX123" s="110">
        <f t="shared" si="245"/>
        <v>285</v>
      </c>
      <c r="AY123" s="110">
        <f t="shared" si="245"/>
        <v>0</v>
      </c>
      <c r="AZ123" s="110">
        <f t="shared" si="245"/>
        <v>97</v>
      </c>
      <c r="BA123" s="110">
        <f t="shared" si="245"/>
        <v>98</v>
      </c>
      <c r="BB123" s="110">
        <f t="shared" si="245"/>
        <v>99</v>
      </c>
      <c r="BC123" s="110">
        <f t="shared" si="245"/>
        <v>100</v>
      </c>
      <c r="BD123" s="110">
        <f t="shared" si="245"/>
        <v>0</v>
      </c>
      <c r="BE123" s="110">
        <f t="shared" si="245"/>
        <v>102</v>
      </c>
      <c r="BF123" s="110">
        <f t="shared" si="245"/>
        <v>206</v>
      </c>
      <c r="BG123" s="110">
        <f t="shared" si="245"/>
        <v>104</v>
      </c>
      <c r="BH123" s="110">
        <f t="shared" si="245"/>
        <v>210</v>
      </c>
      <c r="BI123" s="110">
        <f t="shared" si="245"/>
        <v>0</v>
      </c>
      <c r="BJ123" s="110">
        <f t="shared" si="245"/>
        <v>0</v>
      </c>
      <c r="BK123" s="110">
        <f t="shared" si="245"/>
        <v>0</v>
      </c>
      <c r="BL123" s="110">
        <f t="shared" si="245"/>
        <v>0</v>
      </c>
      <c r="BM123" s="110">
        <f t="shared" si="245"/>
        <v>0</v>
      </c>
      <c r="BN123" s="110">
        <f t="shared" si="245"/>
        <v>111</v>
      </c>
      <c r="BO123" s="110">
        <f t="shared" si="245"/>
        <v>0</v>
      </c>
      <c r="BP123" s="110">
        <f t="shared" si="246"/>
        <v>0</v>
      </c>
      <c r="BQ123" s="110">
        <f t="shared" si="246"/>
        <v>0</v>
      </c>
      <c r="BR123" s="110">
        <f t="shared" si="246"/>
        <v>0</v>
      </c>
      <c r="BS123" s="110">
        <f t="shared" si="246"/>
        <v>0</v>
      </c>
      <c r="BT123" s="110">
        <f t="shared" si="246"/>
        <v>0</v>
      </c>
      <c r="BU123" s="110">
        <f t="shared" si="247"/>
        <v>4714</v>
      </c>
    </row>
    <row r="124" spans="1:75">
      <c r="A124" s="110" t="s">
        <v>44</v>
      </c>
      <c r="B124" s="110" t="s">
        <v>57</v>
      </c>
      <c r="C124" s="110" t="s">
        <v>34</v>
      </c>
      <c r="D124" s="110">
        <f t="shared" si="249"/>
        <v>0</v>
      </c>
      <c r="E124" s="110">
        <f t="shared" si="248"/>
        <v>0</v>
      </c>
      <c r="F124" s="110">
        <f t="shared" si="245"/>
        <v>0</v>
      </c>
      <c r="G124" s="110">
        <f t="shared" si="245"/>
        <v>0</v>
      </c>
      <c r="H124" s="110">
        <f t="shared" si="245"/>
        <v>0</v>
      </c>
      <c r="I124" s="110">
        <f t="shared" si="245"/>
        <v>0</v>
      </c>
      <c r="J124" s="110">
        <f t="shared" si="245"/>
        <v>0</v>
      </c>
      <c r="K124" s="110">
        <f t="shared" si="245"/>
        <v>0</v>
      </c>
      <c r="L124" s="110">
        <f t="shared" si="245"/>
        <v>0</v>
      </c>
      <c r="M124" s="110">
        <f t="shared" si="245"/>
        <v>0</v>
      </c>
      <c r="N124" s="110">
        <f t="shared" si="245"/>
        <v>0</v>
      </c>
      <c r="O124" s="110">
        <f t="shared" si="245"/>
        <v>0</v>
      </c>
      <c r="P124" s="110">
        <f t="shared" si="245"/>
        <v>0</v>
      </c>
      <c r="Q124" s="110">
        <f t="shared" si="245"/>
        <v>62</v>
      </c>
      <c r="R124" s="110">
        <f t="shared" si="245"/>
        <v>0</v>
      </c>
      <c r="S124" s="110">
        <f t="shared" si="245"/>
        <v>0</v>
      </c>
      <c r="T124" s="110">
        <f t="shared" si="245"/>
        <v>0</v>
      </c>
      <c r="U124" s="110">
        <f t="shared" si="245"/>
        <v>0</v>
      </c>
      <c r="V124" s="110">
        <f t="shared" si="245"/>
        <v>0</v>
      </c>
      <c r="W124" s="110">
        <f t="shared" si="245"/>
        <v>0</v>
      </c>
      <c r="X124" s="110">
        <f t="shared" si="245"/>
        <v>0</v>
      </c>
      <c r="Y124" s="110">
        <f t="shared" si="245"/>
        <v>0</v>
      </c>
      <c r="Z124" s="110">
        <f t="shared" si="245"/>
        <v>0</v>
      </c>
      <c r="AA124" s="110">
        <f t="shared" si="245"/>
        <v>0</v>
      </c>
      <c r="AB124" s="110">
        <f t="shared" si="245"/>
        <v>0</v>
      </c>
      <c r="AC124" s="110">
        <f t="shared" si="245"/>
        <v>0</v>
      </c>
      <c r="AD124" s="110">
        <f t="shared" si="245"/>
        <v>0</v>
      </c>
      <c r="AE124" s="110">
        <f t="shared" si="245"/>
        <v>0</v>
      </c>
      <c r="AF124" s="110">
        <f t="shared" si="245"/>
        <v>0</v>
      </c>
      <c r="AG124" s="110">
        <f t="shared" si="245"/>
        <v>0</v>
      </c>
      <c r="AH124" s="110">
        <f t="shared" si="245"/>
        <v>0</v>
      </c>
      <c r="AI124" s="110">
        <f t="shared" si="245"/>
        <v>0</v>
      </c>
      <c r="AJ124" s="110">
        <f t="shared" si="245"/>
        <v>0</v>
      </c>
      <c r="AK124" s="110">
        <f t="shared" si="245"/>
        <v>0</v>
      </c>
      <c r="AL124" s="110">
        <f t="shared" si="245"/>
        <v>166</v>
      </c>
      <c r="AM124" s="110">
        <f t="shared" si="245"/>
        <v>168</v>
      </c>
      <c r="AN124" s="110">
        <f t="shared" si="245"/>
        <v>85</v>
      </c>
      <c r="AO124" s="110">
        <f t="shared" si="245"/>
        <v>86</v>
      </c>
      <c r="AP124" s="110">
        <f t="shared" si="245"/>
        <v>174</v>
      </c>
      <c r="AQ124" s="110">
        <f t="shared" si="245"/>
        <v>0</v>
      </c>
      <c r="AR124" s="110">
        <f t="shared" si="245"/>
        <v>89</v>
      </c>
      <c r="AS124" s="110">
        <f t="shared" si="245"/>
        <v>90</v>
      </c>
      <c r="AT124" s="110">
        <f t="shared" si="245"/>
        <v>0</v>
      </c>
      <c r="AU124" s="110">
        <f t="shared" si="245"/>
        <v>92</v>
      </c>
      <c r="AV124" s="110">
        <f t="shared" si="245"/>
        <v>93</v>
      </c>
      <c r="AW124" s="110">
        <f t="shared" si="245"/>
        <v>470</v>
      </c>
      <c r="AX124" s="110">
        <f t="shared" si="245"/>
        <v>190</v>
      </c>
      <c r="AY124" s="110">
        <f t="shared" si="245"/>
        <v>0</v>
      </c>
      <c r="AZ124" s="110">
        <f t="shared" si="245"/>
        <v>0</v>
      </c>
      <c r="BA124" s="110">
        <f t="shared" si="245"/>
        <v>98</v>
      </c>
      <c r="BB124" s="110">
        <f t="shared" si="245"/>
        <v>99</v>
      </c>
      <c r="BC124" s="110">
        <f t="shared" si="245"/>
        <v>300</v>
      </c>
      <c r="BD124" s="110">
        <f t="shared" si="245"/>
        <v>0</v>
      </c>
      <c r="BE124" s="110">
        <f t="shared" si="245"/>
        <v>0</v>
      </c>
      <c r="BF124" s="110">
        <f t="shared" si="245"/>
        <v>103</v>
      </c>
      <c r="BG124" s="110">
        <f t="shared" si="245"/>
        <v>0</v>
      </c>
      <c r="BH124" s="110">
        <f t="shared" si="245"/>
        <v>0</v>
      </c>
      <c r="BI124" s="110">
        <f t="shared" si="245"/>
        <v>0</v>
      </c>
      <c r="BJ124" s="110">
        <f t="shared" si="245"/>
        <v>107</v>
      </c>
      <c r="BK124" s="110">
        <f t="shared" si="245"/>
        <v>0</v>
      </c>
      <c r="BL124" s="110">
        <f t="shared" si="245"/>
        <v>0</v>
      </c>
      <c r="BM124" s="110">
        <f t="shared" si="245"/>
        <v>0</v>
      </c>
      <c r="BN124" s="110">
        <f t="shared" si="245"/>
        <v>0</v>
      </c>
      <c r="BO124" s="110">
        <f t="shared" si="245"/>
        <v>0</v>
      </c>
      <c r="BP124" s="110">
        <f t="shared" si="246"/>
        <v>0</v>
      </c>
      <c r="BQ124" s="110">
        <f t="shared" si="246"/>
        <v>0</v>
      </c>
      <c r="BR124" s="110">
        <f t="shared" si="246"/>
        <v>0</v>
      </c>
      <c r="BS124" s="110">
        <f t="shared" si="246"/>
        <v>0</v>
      </c>
      <c r="BT124" s="110">
        <f t="shared" si="246"/>
        <v>0</v>
      </c>
      <c r="BU124" s="110">
        <f t="shared" si="247"/>
        <v>2472</v>
      </c>
    </row>
    <row r="125" spans="1:75">
      <c r="A125" s="110" t="s">
        <v>44</v>
      </c>
      <c r="B125" s="110" t="s">
        <v>57</v>
      </c>
      <c r="C125" s="110" t="s">
        <v>36</v>
      </c>
      <c r="D125" s="110">
        <f t="shared" si="249"/>
        <v>0</v>
      </c>
      <c r="E125" s="110">
        <f t="shared" si="248"/>
        <v>0</v>
      </c>
      <c r="F125" s="110">
        <f t="shared" si="245"/>
        <v>0</v>
      </c>
      <c r="G125" s="110">
        <f t="shared" si="245"/>
        <v>0</v>
      </c>
      <c r="H125" s="110">
        <f t="shared" si="245"/>
        <v>0</v>
      </c>
      <c r="I125" s="110">
        <f t="shared" si="245"/>
        <v>0</v>
      </c>
      <c r="J125" s="110">
        <f t="shared" si="245"/>
        <v>0</v>
      </c>
      <c r="K125" s="110">
        <f t="shared" si="245"/>
        <v>0</v>
      </c>
      <c r="L125" s="110">
        <f t="shared" si="245"/>
        <v>0</v>
      </c>
      <c r="M125" s="110">
        <f t="shared" si="245"/>
        <v>0</v>
      </c>
      <c r="N125" s="110">
        <f t="shared" si="245"/>
        <v>0</v>
      </c>
      <c r="O125" s="110">
        <f t="shared" si="245"/>
        <v>0</v>
      </c>
      <c r="P125" s="110">
        <f t="shared" si="245"/>
        <v>0</v>
      </c>
      <c r="Q125" s="110">
        <f t="shared" si="245"/>
        <v>0</v>
      </c>
      <c r="R125" s="110">
        <f t="shared" si="245"/>
        <v>0</v>
      </c>
      <c r="S125" s="110">
        <f t="shared" si="245"/>
        <v>0</v>
      </c>
      <c r="T125" s="110">
        <f t="shared" si="245"/>
        <v>0</v>
      </c>
      <c r="U125" s="110">
        <f t="shared" si="245"/>
        <v>0</v>
      </c>
      <c r="V125" s="110">
        <f t="shared" si="245"/>
        <v>0</v>
      </c>
      <c r="W125" s="110">
        <f t="shared" si="245"/>
        <v>0</v>
      </c>
      <c r="X125" s="110">
        <f t="shared" si="245"/>
        <v>0</v>
      </c>
      <c r="Y125" s="110">
        <f t="shared" si="245"/>
        <v>0</v>
      </c>
      <c r="Z125" s="110">
        <f t="shared" si="245"/>
        <v>0</v>
      </c>
      <c r="AA125" s="110">
        <f t="shared" si="245"/>
        <v>0</v>
      </c>
      <c r="AB125" s="110">
        <f t="shared" ref="F125:BO126" si="250">AB$113*AB118</f>
        <v>0</v>
      </c>
      <c r="AC125" s="110">
        <f t="shared" si="250"/>
        <v>0</v>
      </c>
      <c r="AD125" s="110">
        <f t="shared" si="250"/>
        <v>0</v>
      </c>
      <c r="AE125" s="110">
        <f t="shared" si="250"/>
        <v>0</v>
      </c>
      <c r="AF125" s="110">
        <f t="shared" si="250"/>
        <v>0</v>
      </c>
      <c r="AG125" s="110">
        <f t="shared" si="250"/>
        <v>0</v>
      </c>
      <c r="AH125" s="110">
        <f t="shared" si="250"/>
        <v>79</v>
      </c>
      <c r="AI125" s="110">
        <f t="shared" si="250"/>
        <v>0</v>
      </c>
      <c r="AJ125" s="110">
        <f t="shared" si="250"/>
        <v>162</v>
      </c>
      <c r="AK125" s="110">
        <f t="shared" si="250"/>
        <v>82</v>
      </c>
      <c r="AL125" s="110">
        <f t="shared" si="250"/>
        <v>166</v>
      </c>
      <c r="AM125" s="110">
        <f t="shared" si="250"/>
        <v>0</v>
      </c>
      <c r="AN125" s="110">
        <f t="shared" si="250"/>
        <v>255</v>
      </c>
      <c r="AO125" s="110">
        <f t="shared" si="250"/>
        <v>258</v>
      </c>
      <c r="AP125" s="110">
        <f t="shared" si="250"/>
        <v>174</v>
      </c>
      <c r="AQ125" s="110">
        <f t="shared" si="250"/>
        <v>440</v>
      </c>
      <c r="AR125" s="110">
        <f t="shared" si="250"/>
        <v>356</v>
      </c>
      <c r="AS125" s="110">
        <f t="shared" si="250"/>
        <v>270</v>
      </c>
      <c r="AT125" s="110">
        <f t="shared" si="250"/>
        <v>364</v>
      </c>
      <c r="AU125" s="110">
        <f t="shared" si="250"/>
        <v>1104</v>
      </c>
      <c r="AV125" s="110">
        <f t="shared" si="250"/>
        <v>372</v>
      </c>
      <c r="AW125" s="110">
        <f t="shared" si="250"/>
        <v>188</v>
      </c>
      <c r="AX125" s="110">
        <f t="shared" si="250"/>
        <v>570</v>
      </c>
      <c r="AY125" s="110">
        <f t="shared" si="250"/>
        <v>864</v>
      </c>
      <c r="AZ125" s="110">
        <f t="shared" si="250"/>
        <v>194</v>
      </c>
      <c r="BA125" s="110">
        <f t="shared" si="250"/>
        <v>392</v>
      </c>
      <c r="BB125" s="110">
        <f t="shared" si="250"/>
        <v>594</v>
      </c>
      <c r="BC125" s="110">
        <f t="shared" si="250"/>
        <v>600</v>
      </c>
      <c r="BD125" s="110">
        <f t="shared" si="250"/>
        <v>101</v>
      </c>
      <c r="BE125" s="110">
        <f t="shared" si="250"/>
        <v>204</v>
      </c>
      <c r="BF125" s="110">
        <f t="shared" si="250"/>
        <v>206</v>
      </c>
      <c r="BG125" s="110">
        <f t="shared" si="250"/>
        <v>312</v>
      </c>
      <c r="BH125" s="110">
        <f t="shared" si="250"/>
        <v>0</v>
      </c>
      <c r="BI125" s="110">
        <f t="shared" si="250"/>
        <v>0</v>
      </c>
      <c r="BJ125" s="110">
        <f t="shared" si="250"/>
        <v>0</v>
      </c>
      <c r="BK125" s="110">
        <f t="shared" si="250"/>
        <v>216</v>
      </c>
      <c r="BL125" s="110">
        <f t="shared" si="250"/>
        <v>109</v>
      </c>
      <c r="BM125" s="110">
        <f t="shared" si="250"/>
        <v>0</v>
      </c>
      <c r="BN125" s="110">
        <f t="shared" si="250"/>
        <v>111</v>
      </c>
      <c r="BO125" s="110">
        <f t="shared" si="250"/>
        <v>0</v>
      </c>
      <c r="BP125" s="110">
        <f t="shared" ref="BP125:BT125" si="251">BP$113*BP118</f>
        <v>0</v>
      </c>
      <c r="BQ125" s="110">
        <f t="shared" si="251"/>
        <v>0</v>
      </c>
      <c r="BR125" s="110">
        <f t="shared" si="251"/>
        <v>0</v>
      </c>
      <c r="BS125" s="110">
        <f t="shared" si="251"/>
        <v>0</v>
      </c>
      <c r="BT125" s="110">
        <f t="shared" si="251"/>
        <v>0</v>
      </c>
      <c r="BU125" s="110">
        <f t="shared" si="247"/>
        <v>8743</v>
      </c>
    </row>
    <row r="126" spans="1:75">
      <c r="A126" s="110" t="s">
        <v>44</v>
      </c>
      <c r="B126" s="110" t="s">
        <v>57</v>
      </c>
      <c r="C126" s="110" t="s">
        <v>37</v>
      </c>
      <c r="D126" s="110">
        <f t="shared" si="249"/>
        <v>0</v>
      </c>
      <c r="E126" s="110">
        <f t="shared" si="248"/>
        <v>0</v>
      </c>
      <c r="F126" s="110">
        <f t="shared" si="250"/>
        <v>0</v>
      </c>
      <c r="G126" s="110">
        <f t="shared" si="250"/>
        <v>0</v>
      </c>
      <c r="H126" s="110">
        <f t="shared" si="250"/>
        <v>0</v>
      </c>
      <c r="I126" s="110">
        <f t="shared" si="250"/>
        <v>0</v>
      </c>
      <c r="J126" s="110">
        <f t="shared" si="250"/>
        <v>0</v>
      </c>
      <c r="K126" s="110">
        <f t="shared" si="250"/>
        <v>0</v>
      </c>
      <c r="L126" s="110">
        <f t="shared" si="250"/>
        <v>0</v>
      </c>
      <c r="M126" s="110">
        <f t="shared" si="250"/>
        <v>0</v>
      </c>
      <c r="N126" s="110">
        <f t="shared" si="250"/>
        <v>0</v>
      </c>
      <c r="O126" s="110">
        <f t="shared" si="250"/>
        <v>0</v>
      </c>
      <c r="P126" s="110">
        <f t="shared" si="250"/>
        <v>0</v>
      </c>
      <c r="Q126" s="110">
        <f t="shared" si="250"/>
        <v>0</v>
      </c>
      <c r="R126" s="110">
        <f t="shared" si="250"/>
        <v>0</v>
      </c>
      <c r="S126" s="110">
        <f t="shared" si="250"/>
        <v>0</v>
      </c>
      <c r="T126" s="110">
        <f t="shared" si="250"/>
        <v>0</v>
      </c>
      <c r="U126" s="110">
        <f t="shared" si="250"/>
        <v>0</v>
      </c>
      <c r="V126" s="110">
        <f t="shared" si="250"/>
        <v>0</v>
      </c>
      <c r="W126" s="110">
        <f t="shared" si="250"/>
        <v>0</v>
      </c>
      <c r="X126" s="110">
        <f t="shared" si="250"/>
        <v>0</v>
      </c>
      <c r="Y126" s="110">
        <f t="shared" si="250"/>
        <v>0</v>
      </c>
      <c r="Z126" s="110">
        <f t="shared" si="250"/>
        <v>0</v>
      </c>
      <c r="AA126" s="110">
        <f t="shared" si="250"/>
        <v>0</v>
      </c>
      <c r="AB126" s="110">
        <f t="shared" si="250"/>
        <v>0</v>
      </c>
      <c r="AC126" s="110">
        <f t="shared" si="250"/>
        <v>0</v>
      </c>
      <c r="AD126" s="110">
        <f t="shared" si="250"/>
        <v>0</v>
      </c>
      <c r="AE126" s="110">
        <f t="shared" si="250"/>
        <v>0</v>
      </c>
      <c r="AF126" s="110">
        <f t="shared" si="250"/>
        <v>0</v>
      </c>
      <c r="AG126" s="110">
        <f t="shared" si="250"/>
        <v>0</v>
      </c>
      <c r="AH126" s="110">
        <f t="shared" si="250"/>
        <v>0</v>
      </c>
      <c r="AI126" s="110">
        <f t="shared" si="250"/>
        <v>80</v>
      </c>
      <c r="AJ126" s="110">
        <f t="shared" si="250"/>
        <v>0</v>
      </c>
      <c r="AK126" s="110">
        <f t="shared" si="250"/>
        <v>82</v>
      </c>
      <c r="AL126" s="110">
        <f t="shared" si="250"/>
        <v>83</v>
      </c>
      <c r="AM126" s="110">
        <f t="shared" si="250"/>
        <v>84</v>
      </c>
      <c r="AN126" s="110">
        <f t="shared" si="250"/>
        <v>170</v>
      </c>
      <c r="AO126" s="110">
        <f t="shared" si="250"/>
        <v>258</v>
      </c>
      <c r="AP126" s="110">
        <f t="shared" si="250"/>
        <v>87</v>
      </c>
      <c r="AQ126" s="110">
        <f t="shared" si="250"/>
        <v>88</v>
      </c>
      <c r="AR126" s="110">
        <f t="shared" si="250"/>
        <v>178</v>
      </c>
      <c r="AS126" s="110">
        <f t="shared" si="250"/>
        <v>180</v>
      </c>
      <c r="AT126" s="110">
        <f t="shared" si="250"/>
        <v>364</v>
      </c>
      <c r="AU126" s="110">
        <f t="shared" si="250"/>
        <v>276</v>
      </c>
      <c r="AV126" s="110">
        <f t="shared" si="250"/>
        <v>93</v>
      </c>
      <c r="AW126" s="110">
        <f t="shared" si="250"/>
        <v>376</v>
      </c>
      <c r="AX126" s="110">
        <f t="shared" si="250"/>
        <v>285</v>
      </c>
      <c r="AY126" s="110">
        <f t="shared" si="250"/>
        <v>288</v>
      </c>
      <c r="AZ126" s="110">
        <f t="shared" si="250"/>
        <v>0</v>
      </c>
      <c r="BA126" s="110">
        <f t="shared" si="250"/>
        <v>98</v>
      </c>
      <c r="BB126" s="110">
        <f t="shared" si="250"/>
        <v>99</v>
      </c>
      <c r="BC126" s="110">
        <f t="shared" si="250"/>
        <v>200</v>
      </c>
      <c r="BD126" s="110">
        <f t="shared" si="250"/>
        <v>202</v>
      </c>
      <c r="BE126" s="110">
        <f t="shared" si="250"/>
        <v>0</v>
      </c>
      <c r="BF126" s="110">
        <f t="shared" si="250"/>
        <v>0</v>
      </c>
      <c r="BG126" s="110">
        <f t="shared" si="250"/>
        <v>0</v>
      </c>
      <c r="BH126" s="110">
        <f t="shared" si="250"/>
        <v>0</v>
      </c>
      <c r="BI126" s="110">
        <f t="shared" si="250"/>
        <v>0</v>
      </c>
      <c r="BJ126" s="110">
        <f t="shared" si="250"/>
        <v>107</v>
      </c>
      <c r="BK126" s="110">
        <f t="shared" si="250"/>
        <v>0</v>
      </c>
      <c r="BL126" s="110">
        <f t="shared" si="250"/>
        <v>0</v>
      </c>
      <c r="BM126" s="110">
        <f t="shared" si="250"/>
        <v>0</v>
      </c>
      <c r="BN126" s="110">
        <f t="shared" si="250"/>
        <v>0</v>
      </c>
      <c r="BO126" s="110">
        <f t="shared" si="250"/>
        <v>0</v>
      </c>
      <c r="BP126" s="110">
        <f t="shared" ref="BP126:BT126" si="252">BP$113*BP119</f>
        <v>0</v>
      </c>
      <c r="BQ126" s="110">
        <f t="shared" si="252"/>
        <v>0</v>
      </c>
      <c r="BR126" s="110">
        <f t="shared" si="252"/>
        <v>0</v>
      </c>
      <c r="BS126" s="110">
        <f t="shared" si="252"/>
        <v>0</v>
      </c>
      <c r="BT126" s="110">
        <f t="shared" si="252"/>
        <v>0</v>
      </c>
      <c r="BU126" s="110">
        <f t="shared" si="247"/>
        <v>3678</v>
      </c>
    </row>
    <row r="127" spans="1:75">
      <c r="A127" s="262" t="s">
        <v>70</v>
      </c>
      <c r="B127" s="263"/>
      <c r="C127" s="264"/>
      <c r="D127" s="265"/>
      <c r="E127" s="265"/>
      <c r="F127" s="265"/>
      <c r="G127" s="265"/>
      <c r="H127" s="265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I127" s="265"/>
      <c r="AJ127" s="265"/>
      <c r="AK127" s="265"/>
      <c r="AL127" s="265"/>
      <c r="AM127" s="265"/>
      <c r="AN127" s="265"/>
      <c r="AO127" s="265"/>
      <c r="AP127" s="265"/>
      <c r="AQ127" s="265"/>
      <c r="AR127" s="265"/>
      <c r="AS127" s="265"/>
      <c r="AT127" s="265"/>
      <c r="AU127" s="265"/>
      <c r="AV127" s="265"/>
      <c r="AW127" s="265"/>
      <c r="AX127" s="265"/>
      <c r="AY127" s="265"/>
      <c r="AZ127" s="265"/>
      <c r="BA127" s="265"/>
      <c r="BB127" s="265"/>
      <c r="BC127" s="265"/>
      <c r="BD127" s="265"/>
      <c r="BE127" s="265"/>
      <c r="BF127" s="265"/>
      <c r="BG127" s="265"/>
      <c r="BH127" s="265"/>
      <c r="BI127" s="265"/>
      <c r="BJ127" s="265"/>
      <c r="BK127" s="265"/>
      <c r="BL127" s="265"/>
      <c r="BM127" s="265"/>
      <c r="BN127" s="265"/>
      <c r="BO127" s="265"/>
      <c r="BP127" s="265"/>
      <c r="BQ127" s="265"/>
      <c r="BR127" s="265"/>
      <c r="BS127" s="265"/>
      <c r="BT127" s="266"/>
    </row>
    <row r="128" spans="1:75" s="110" customFormat="1" ht="11.25">
      <c r="A128" s="267" t="s">
        <v>44</v>
      </c>
      <c r="B128" s="268" t="s">
        <v>57</v>
      </c>
      <c r="C128" s="268" t="s">
        <v>18</v>
      </c>
      <c r="D128" s="268" t="str">
        <f>IF(D$114&gt;0,D$113,"")</f>
        <v/>
      </c>
      <c r="E128" s="268" t="str">
        <f>IF(E$114&gt;0,E$113,"")</f>
        <v/>
      </c>
      <c r="F128" s="268" t="str">
        <f t="shared" ref="F128:BQ128" si="253">IF(F$114&gt;0,F$113,"")</f>
        <v/>
      </c>
      <c r="G128" s="268">
        <f t="shared" si="253"/>
        <v>52</v>
      </c>
      <c r="H128" s="268" t="str">
        <f t="shared" si="253"/>
        <v/>
      </c>
      <c r="I128" s="268">
        <f t="shared" si="253"/>
        <v>54</v>
      </c>
      <c r="J128" s="268" t="str">
        <f t="shared" si="253"/>
        <v/>
      </c>
      <c r="K128" s="268">
        <f t="shared" si="253"/>
        <v>56</v>
      </c>
      <c r="L128" s="268" t="str">
        <f t="shared" si="253"/>
        <v/>
      </c>
      <c r="M128" s="268">
        <f t="shared" si="253"/>
        <v>58</v>
      </c>
      <c r="N128" s="268" t="str">
        <f t="shared" si="253"/>
        <v/>
      </c>
      <c r="O128" s="268">
        <f t="shared" si="253"/>
        <v>60</v>
      </c>
      <c r="P128" s="268">
        <f t="shared" si="253"/>
        <v>61</v>
      </c>
      <c r="Q128" s="268">
        <f t="shared" si="253"/>
        <v>62</v>
      </c>
      <c r="R128" s="268">
        <f t="shared" si="253"/>
        <v>63</v>
      </c>
      <c r="S128" s="268">
        <f t="shared" si="253"/>
        <v>64</v>
      </c>
      <c r="T128" s="268" t="str">
        <f t="shared" si="253"/>
        <v/>
      </c>
      <c r="U128" s="268">
        <f t="shared" si="253"/>
        <v>66</v>
      </c>
      <c r="V128" s="268">
        <f t="shared" si="253"/>
        <v>67</v>
      </c>
      <c r="W128" s="268">
        <f t="shared" si="253"/>
        <v>68</v>
      </c>
      <c r="X128" s="268" t="str">
        <f t="shared" si="253"/>
        <v/>
      </c>
      <c r="Y128" s="268" t="str">
        <f t="shared" si="253"/>
        <v/>
      </c>
      <c r="Z128" s="268">
        <f t="shared" si="253"/>
        <v>71</v>
      </c>
      <c r="AA128" s="268">
        <f t="shared" si="253"/>
        <v>72</v>
      </c>
      <c r="AB128" s="268">
        <f t="shared" si="253"/>
        <v>73</v>
      </c>
      <c r="AC128" s="268">
        <f t="shared" si="253"/>
        <v>74</v>
      </c>
      <c r="AD128" s="268">
        <f t="shared" si="253"/>
        <v>75</v>
      </c>
      <c r="AE128" s="268" t="str">
        <f t="shared" si="253"/>
        <v/>
      </c>
      <c r="AF128" s="268" t="str">
        <f t="shared" si="253"/>
        <v/>
      </c>
      <c r="AG128" s="268">
        <f t="shared" si="253"/>
        <v>78</v>
      </c>
      <c r="AH128" s="268">
        <f t="shared" si="253"/>
        <v>79</v>
      </c>
      <c r="AI128" s="268">
        <f t="shared" si="253"/>
        <v>80</v>
      </c>
      <c r="AJ128" s="268">
        <f t="shared" si="253"/>
        <v>81</v>
      </c>
      <c r="AK128" s="268">
        <f t="shared" si="253"/>
        <v>82</v>
      </c>
      <c r="AL128" s="268">
        <f t="shared" si="253"/>
        <v>83</v>
      </c>
      <c r="AM128" s="268">
        <f t="shared" si="253"/>
        <v>84</v>
      </c>
      <c r="AN128" s="268">
        <f t="shared" si="253"/>
        <v>85</v>
      </c>
      <c r="AO128" s="268">
        <f t="shared" si="253"/>
        <v>86</v>
      </c>
      <c r="AP128" s="268">
        <f t="shared" si="253"/>
        <v>87</v>
      </c>
      <c r="AQ128" s="268">
        <f t="shared" si="253"/>
        <v>88</v>
      </c>
      <c r="AR128" s="268">
        <f t="shared" si="253"/>
        <v>89</v>
      </c>
      <c r="AS128" s="268">
        <f t="shared" si="253"/>
        <v>90</v>
      </c>
      <c r="AT128" s="268">
        <f t="shared" si="253"/>
        <v>91</v>
      </c>
      <c r="AU128" s="268">
        <f t="shared" si="253"/>
        <v>92</v>
      </c>
      <c r="AV128" s="268">
        <f t="shared" si="253"/>
        <v>93</v>
      </c>
      <c r="AW128" s="268">
        <f t="shared" si="253"/>
        <v>94</v>
      </c>
      <c r="AX128" s="268">
        <f t="shared" si="253"/>
        <v>95</v>
      </c>
      <c r="AY128" s="268">
        <f t="shared" si="253"/>
        <v>96</v>
      </c>
      <c r="AZ128" s="268">
        <f t="shared" si="253"/>
        <v>97</v>
      </c>
      <c r="BA128" s="268">
        <f t="shared" si="253"/>
        <v>98</v>
      </c>
      <c r="BB128" s="268">
        <f t="shared" si="253"/>
        <v>99</v>
      </c>
      <c r="BC128" s="268">
        <f t="shared" si="253"/>
        <v>100</v>
      </c>
      <c r="BD128" s="268">
        <f t="shared" si="253"/>
        <v>101</v>
      </c>
      <c r="BE128" s="268">
        <f t="shared" si="253"/>
        <v>102</v>
      </c>
      <c r="BF128" s="268">
        <f t="shared" si="253"/>
        <v>103</v>
      </c>
      <c r="BG128" s="268">
        <f t="shared" si="253"/>
        <v>104</v>
      </c>
      <c r="BH128" s="268">
        <f t="shared" si="253"/>
        <v>105</v>
      </c>
      <c r="BI128" s="268" t="str">
        <f t="shared" si="253"/>
        <v/>
      </c>
      <c r="BJ128" s="268">
        <f t="shared" si="253"/>
        <v>107</v>
      </c>
      <c r="BK128" s="268">
        <f t="shared" si="253"/>
        <v>108</v>
      </c>
      <c r="BL128" s="268">
        <f t="shared" si="253"/>
        <v>109</v>
      </c>
      <c r="BM128" s="268" t="str">
        <f t="shared" si="253"/>
        <v/>
      </c>
      <c r="BN128" s="268">
        <f t="shared" si="253"/>
        <v>111</v>
      </c>
      <c r="BO128" s="268" t="str">
        <f t="shared" si="253"/>
        <v/>
      </c>
      <c r="BP128" s="268" t="str">
        <f t="shared" si="253"/>
        <v/>
      </c>
      <c r="BQ128" s="268" t="str">
        <f t="shared" si="253"/>
        <v/>
      </c>
      <c r="BR128" s="268" t="str">
        <f t="shared" ref="BR128:BT128" si="254">IF(BR$114&gt;0,BR$113,"")</f>
        <v/>
      </c>
      <c r="BS128" s="268" t="str">
        <f t="shared" si="254"/>
        <v/>
      </c>
      <c r="BT128" s="269">
        <f t="shared" si="254"/>
        <v>117</v>
      </c>
      <c r="BV128" s="238"/>
      <c r="BW128" s="238"/>
    </row>
  </sheetData>
  <sheetProtection sheet="1" objects="1" scenarios="1"/>
  <mergeCells count="3">
    <mergeCell ref="F1:J1"/>
    <mergeCell ref="F44:J44"/>
    <mergeCell ref="F87:J87"/>
  </mergeCells>
  <pageMargins left="3.937007874015748E-2" right="3.937007874015748E-2" top="0.35433070866141736" bottom="0.35433070866141736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31"/>
  <sheetViews>
    <sheetView workbookViewId="0">
      <selection activeCell="D24" sqref="D24"/>
    </sheetView>
  </sheetViews>
  <sheetFormatPr baseColWidth="10" defaultRowHeight="14.25"/>
  <cols>
    <col min="1" max="1" width="24.5703125" style="127" customWidth="1"/>
    <col min="2" max="2" width="10.7109375" style="127" customWidth="1"/>
    <col min="3" max="3" width="16.85546875" style="127" bestFit="1" customWidth="1"/>
    <col min="4" max="4" width="11" style="127" bestFit="1" customWidth="1"/>
    <col min="5" max="5" width="11.85546875" style="127" bestFit="1" customWidth="1"/>
    <col min="6" max="16384" width="11.42578125" style="127"/>
  </cols>
  <sheetData>
    <row r="1" spans="1:5" ht="23.25">
      <c r="A1" s="281" t="s">
        <v>16</v>
      </c>
      <c r="B1" s="281"/>
      <c r="C1" s="281"/>
      <c r="D1" s="281"/>
      <c r="E1" s="281"/>
    </row>
    <row r="2" spans="1:5">
      <c r="A2" s="282" t="s">
        <v>35</v>
      </c>
      <c r="B2" s="282"/>
      <c r="C2" s="282"/>
      <c r="D2" s="282"/>
      <c r="E2" s="282"/>
    </row>
    <row r="3" spans="1:5" ht="15">
      <c r="A3" s="283" t="s">
        <v>17</v>
      </c>
      <c r="B3" s="283"/>
      <c r="C3" s="283"/>
      <c r="D3" s="283"/>
      <c r="E3" s="283"/>
    </row>
    <row r="4" spans="1:5" ht="16.5" thickBot="1">
      <c r="A4" s="285" t="s">
        <v>41</v>
      </c>
      <c r="B4" s="285"/>
      <c r="C4" s="285"/>
      <c r="D4" s="285"/>
      <c r="E4" s="285"/>
    </row>
    <row r="5" spans="1:5" ht="15">
      <c r="A5" s="128" t="s">
        <v>27</v>
      </c>
      <c r="B5" s="129" t="s">
        <v>18</v>
      </c>
      <c r="C5" s="130" t="s">
        <v>19</v>
      </c>
      <c r="D5" s="130" t="s">
        <v>20</v>
      </c>
      <c r="E5" s="131" t="s">
        <v>21</v>
      </c>
    </row>
    <row r="6" spans="1:5" ht="15">
      <c r="A6" s="132" t="s">
        <v>18</v>
      </c>
      <c r="B6" s="133">
        <f>SUM(C6:E6)</f>
        <v>1651</v>
      </c>
      <c r="C6" s="134">
        <f>SUM(C7:C9)</f>
        <v>1280</v>
      </c>
      <c r="D6" s="134">
        <f t="shared" ref="D6:E6" si="0">SUM(D7:D9)</f>
        <v>86</v>
      </c>
      <c r="E6" s="135">
        <f t="shared" si="0"/>
        <v>285</v>
      </c>
    </row>
    <row r="7" spans="1:5" ht="15">
      <c r="A7" s="136" t="s">
        <v>22</v>
      </c>
      <c r="B7" s="133">
        <f t="shared" ref="B7:B9" si="1">SUM(C7:E7)</f>
        <v>615</v>
      </c>
      <c r="C7" s="134">
        <f>Musiciennes!AP3+Musiciennes!AP6+Musiciennes!AP9+Musiciennes!AP12+Musiciennes!AP15</f>
        <v>472</v>
      </c>
      <c r="D7" s="134">
        <f>Mauvis!AP3+Mauvis!AP6+Mauvis!AP9+Mauvis!AP12+Mauvis!AP15</f>
        <v>14</v>
      </c>
      <c r="E7" s="135">
        <f>Merles!AP3+Merles!AP6+Merles!AP9+Merles!AP12+Merles!AP15</f>
        <v>129</v>
      </c>
    </row>
    <row r="8" spans="1:5" ht="15">
      <c r="A8" s="136" t="s">
        <v>23</v>
      </c>
      <c r="B8" s="133">
        <f t="shared" si="1"/>
        <v>871</v>
      </c>
      <c r="C8" s="134">
        <f>Musiciennes!AP20+Musiciennes!AP23+Musiciennes!AP26+Musiciennes!AP29+Musiciennes!AP32</f>
        <v>690</v>
      </c>
      <c r="D8" s="134">
        <f>Mauvis!AP20+Mauvis!AP23+Mauvis!AP26+Mauvis!AP29+Mauvis!AP32</f>
        <v>60</v>
      </c>
      <c r="E8" s="135">
        <f>Merles!AP20+Merles!AP23+Merles!AP26+Merles!AP29+Merles!AP32</f>
        <v>121</v>
      </c>
    </row>
    <row r="9" spans="1:5" ht="15.75" thickBot="1">
      <c r="A9" s="137" t="s">
        <v>24</v>
      </c>
      <c r="B9" s="138">
        <f t="shared" si="1"/>
        <v>165</v>
      </c>
      <c r="C9" s="139">
        <f>Musiciennes!AP37+Musiciennes!AP40+Musiciennes!AP43+Musiciennes!AP46+Musiciennes!AP49</f>
        <v>118</v>
      </c>
      <c r="D9" s="139">
        <f>Mauvis!AP37+Mauvis!AP40+Mauvis!AP43+Mauvis!AP46+Mauvis!AP49</f>
        <v>12</v>
      </c>
      <c r="E9" s="140">
        <f>Merles!AP37+Merles!AP40+Merles!AP43+Merles!AP46+Merles!AP49</f>
        <v>35</v>
      </c>
    </row>
    <row r="10" spans="1:5" ht="15.75" thickBot="1">
      <c r="A10" s="290" t="s">
        <v>28</v>
      </c>
      <c r="B10" s="290"/>
      <c r="C10" s="290"/>
      <c r="D10" s="290"/>
      <c r="E10" s="290"/>
    </row>
    <row r="11" spans="1:5" ht="15">
      <c r="A11" s="141" t="s">
        <v>61</v>
      </c>
      <c r="B11" s="142" t="s">
        <v>18</v>
      </c>
      <c r="C11" s="142" t="s">
        <v>29</v>
      </c>
      <c r="D11" s="142" t="s">
        <v>30</v>
      </c>
      <c r="E11" s="143" t="s">
        <v>31</v>
      </c>
    </row>
    <row r="12" spans="1:5" ht="15">
      <c r="A12" s="144" t="s">
        <v>18</v>
      </c>
      <c r="B12" s="145">
        <f>'Annexe 1'!BV27</f>
        <v>71</v>
      </c>
      <c r="C12" s="146"/>
      <c r="D12" s="146"/>
      <c r="E12" s="147"/>
    </row>
    <row r="13" spans="1:5">
      <c r="A13" s="148" t="s">
        <v>32</v>
      </c>
      <c r="B13" s="149"/>
      <c r="C13" s="150">
        <f>Musiciennes!AP2</f>
        <v>70.5</v>
      </c>
      <c r="D13" s="150">
        <f>Musiciennes!AP19</f>
        <v>69.5</v>
      </c>
      <c r="E13" s="151">
        <f>Musiciennes!AP36</f>
        <v>71.5</v>
      </c>
    </row>
    <row r="14" spans="1:5">
      <c r="A14" s="148" t="s">
        <v>33</v>
      </c>
      <c r="B14" s="149"/>
      <c r="C14" s="150">
        <f>Musiciennes!AP5</f>
        <v>71.5</v>
      </c>
      <c r="D14" s="150">
        <f>Musiciennes!AP22</f>
        <v>71.5</v>
      </c>
      <c r="E14" s="151">
        <f>Musiciennes!AP39</f>
        <v>66</v>
      </c>
    </row>
    <row r="15" spans="1:5">
      <c r="A15" s="148" t="s">
        <v>34</v>
      </c>
      <c r="B15" s="149"/>
      <c r="C15" s="150">
        <f>Musiciennes!AP8</f>
        <v>71.5</v>
      </c>
      <c r="D15" s="150">
        <f>Musiciennes!AP25</f>
        <v>70</v>
      </c>
      <c r="E15" s="151">
        <f>Musiciennes!AP42</f>
        <v>66</v>
      </c>
    </row>
    <row r="16" spans="1:5">
      <c r="A16" s="148" t="s">
        <v>36</v>
      </c>
      <c r="B16" s="149"/>
      <c r="C16" s="150">
        <f>Musiciennes!AP11</f>
        <v>69.5</v>
      </c>
      <c r="D16" s="150">
        <f>Musiciennes!AP28</f>
        <v>69</v>
      </c>
      <c r="E16" s="151">
        <f>Musiciennes!AP45</f>
        <v>69</v>
      </c>
    </row>
    <row r="17" spans="1:5" ht="15" thickBot="1">
      <c r="A17" s="152" t="s">
        <v>37</v>
      </c>
      <c r="B17" s="153"/>
      <c r="C17" s="154">
        <f>Musiciennes!AP14</f>
        <v>70.5</v>
      </c>
      <c r="D17" s="154">
        <f>Musiciennes!AP31</f>
        <v>66.5</v>
      </c>
      <c r="E17" s="155" t="str">
        <f>Musiciennes!AP48</f>
        <v xml:space="preserve"> </v>
      </c>
    </row>
    <row r="18" spans="1:5" ht="15">
      <c r="A18" s="144" t="s">
        <v>26</v>
      </c>
      <c r="B18" s="142" t="s">
        <v>18</v>
      </c>
      <c r="C18" s="156" t="s">
        <v>29</v>
      </c>
      <c r="D18" s="156" t="s">
        <v>30</v>
      </c>
      <c r="E18" s="157" t="s">
        <v>31</v>
      </c>
    </row>
    <row r="19" spans="1:5" ht="15">
      <c r="A19" s="144" t="s">
        <v>18</v>
      </c>
      <c r="B19" s="145">
        <f>'Annexe 1'!BW28</f>
        <v>68.9765625</v>
      </c>
      <c r="C19" s="156"/>
      <c r="D19" s="156"/>
      <c r="E19" s="157"/>
    </row>
    <row r="20" spans="1:5">
      <c r="A20" s="148" t="s">
        <v>32</v>
      </c>
      <c r="B20" s="149"/>
      <c r="C20" s="150">
        <f>Musiciennes!AQ2</f>
        <v>69.305785123966942</v>
      </c>
      <c r="D20" s="150">
        <f>Musiciennes!AQ19</f>
        <v>67.387931034482762</v>
      </c>
      <c r="E20" s="151">
        <f>Musiciennes!AQ36</f>
        <v>69.94736842105263</v>
      </c>
    </row>
    <row r="21" spans="1:5">
      <c r="A21" s="148" t="s">
        <v>33</v>
      </c>
      <c r="B21" s="149"/>
      <c r="C21" s="150">
        <f>Musiciennes!AQ5</f>
        <v>69.851351351351354</v>
      </c>
      <c r="D21" s="150">
        <f>Musiciennes!AQ22</f>
        <v>69.591836734693871</v>
      </c>
      <c r="E21" s="151">
        <f>Musiciennes!AQ39</f>
        <v>68.571428571428569</v>
      </c>
    </row>
    <row r="22" spans="1:5">
      <c r="A22" s="148" t="s">
        <v>34</v>
      </c>
      <c r="B22" s="149"/>
      <c r="C22" s="150">
        <f>Musiciennes!AQ8</f>
        <v>71.457627118644069</v>
      </c>
      <c r="D22" s="150">
        <f>Musiciennes!AQ25</f>
        <v>69.805194805194802</v>
      </c>
      <c r="E22" s="151">
        <f>Musiciennes!AQ42</f>
        <v>68.75</v>
      </c>
    </row>
    <row r="23" spans="1:5">
      <c r="A23" s="148" t="s">
        <v>36</v>
      </c>
      <c r="B23" s="149"/>
      <c r="C23" s="150">
        <f>Musiciennes!AQ11</f>
        <v>68.815789473684205</v>
      </c>
      <c r="D23" s="150">
        <f>Musiciennes!AQ28</f>
        <v>69.545454545454547</v>
      </c>
      <c r="E23" s="151">
        <f>Musiciennes!AQ45</f>
        <v>69.150000000000006</v>
      </c>
    </row>
    <row r="24" spans="1:5" ht="15" thickBot="1">
      <c r="A24" s="152" t="s">
        <v>37</v>
      </c>
      <c r="B24" s="153"/>
      <c r="C24" s="154">
        <f>Musiciennes!AQ14</f>
        <v>72.285714285714292</v>
      </c>
      <c r="D24" s="154">
        <f>Musiciennes!AQ31</f>
        <v>67.142857142857139</v>
      </c>
      <c r="E24" s="155" t="str">
        <f>Musiciennes!AQ48</f>
        <v xml:space="preserve"> </v>
      </c>
    </row>
    <row r="25" spans="1:5" ht="15.75" thickBot="1">
      <c r="A25" s="290" t="s">
        <v>38</v>
      </c>
      <c r="B25" s="290"/>
      <c r="C25" s="290"/>
      <c r="D25" s="290"/>
      <c r="E25" s="290"/>
    </row>
    <row r="26" spans="1:5" ht="15">
      <c r="A26" s="144" t="s">
        <v>25</v>
      </c>
      <c r="B26" s="142" t="s">
        <v>18</v>
      </c>
      <c r="C26" s="156" t="s">
        <v>29</v>
      </c>
      <c r="D26" s="156" t="s">
        <v>30</v>
      </c>
      <c r="E26" s="157" t="s">
        <v>31</v>
      </c>
    </row>
    <row r="27" spans="1:5" ht="15">
      <c r="A27" s="144" t="s">
        <v>18</v>
      </c>
      <c r="B27" s="158">
        <f>'Annexe 1'!BV70</f>
        <v>60</v>
      </c>
      <c r="C27" s="156"/>
      <c r="D27" s="156"/>
      <c r="E27" s="157"/>
    </row>
    <row r="28" spans="1:5">
      <c r="A28" s="148" t="s">
        <v>32</v>
      </c>
      <c r="B28" s="149"/>
      <c r="C28" s="150" t="str">
        <f>Mauvis!AP2</f>
        <v xml:space="preserve"> </v>
      </c>
      <c r="D28" s="150" t="str">
        <f>Mauvis!AP19</f>
        <v xml:space="preserve"> </v>
      </c>
      <c r="E28" s="151" t="str">
        <f>Mauvis!AP36</f>
        <v xml:space="preserve"> </v>
      </c>
    </row>
    <row r="29" spans="1:5">
      <c r="A29" s="148" t="s">
        <v>33</v>
      </c>
      <c r="B29" s="149"/>
      <c r="C29" s="150">
        <f>Mauvis!AP5</f>
        <v>62</v>
      </c>
      <c r="D29" s="150">
        <f>Mauvis!AP22</f>
        <v>59.5</v>
      </c>
      <c r="E29" s="151">
        <f>Mauvis!AP39</f>
        <v>57.5</v>
      </c>
    </row>
    <row r="30" spans="1:5">
      <c r="A30" s="148" t="s">
        <v>34</v>
      </c>
      <c r="B30" s="149"/>
      <c r="C30" s="150" t="str">
        <f>Mauvis!AP8</f>
        <v xml:space="preserve"> </v>
      </c>
      <c r="D30" s="150" t="str">
        <f>Mauvis!AP25</f>
        <v xml:space="preserve"> </v>
      </c>
      <c r="E30" s="151" t="str">
        <f>Mauvis!AP42</f>
        <v xml:space="preserve"> </v>
      </c>
    </row>
    <row r="31" spans="1:5">
      <c r="A31" s="148" t="s">
        <v>36</v>
      </c>
      <c r="B31" s="149"/>
      <c r="C31" s="150">
        <f>Mauvis!AP11</f>
        <v>63.5</v>
      </c>
      <c r="D31" s="150">
        <f>Mauvis!AP28</f>
        <v>62</v>
      </c>
      <c r="E31" s="151">
        <f>Mauvis!AP45</f>
        <v>62</v>
      </c>
    </row>
    <row r="32" spans="1:5" ht="15" thickBot="1">
      <c r="A32" s="152" t="s">
        <v>37</v>
      </c>
      <c r="B32" s="153"/>
      <c r="C32" s="154">
        <f>Mauvis!AP14</f>
        <v>58.5</v>
      </c>
      <c r="D32" s="154">
        <f>Mauvis!AP31</f>
        <v>57</v>
      </c>
      <c r="E32" s="155" t="str">
        <f>Mauvis!AP48</f>
        <v xml:space="preserve"> </v>
      </c>
    </row>
    <row r="33" spans="1:5" ht="15">
      <c r="A33" s="144" t="s">
        <v>26</v>
      </c>
      <c r="B33" s="142" t="s">
        <v>18</v>
      </c>
      <c r="C33" s="156" t="s">
        <v>29</v>
      </c>
      <c r="D33" s="156" t="s">
        <v>30</v>
      </c>
      <c r="E33" s="157" t="s">
        <v>31</v>
      </c>
    </row>
    <row r="34" spans="1:5" ht="15">
      <c r="A34" s="144" t="s">
        <v>18</v>
      </c>
      <c r="B34" s="158">
        <f>'Annexe 1'!BW71</f>
        <v>57.588235294117645</v>
      </c>
      <c r="C34" s="156"/>
      <c r="D34" s="156"/>
      <c r="E34" s="157"/>
    </row>
    <row r="35" spans="1:5">
      <c r="A35" s="148" t="s">
        <v>32</v>
      </c>
      <c r="B35" s="149"/>
      <c r="C35" s="150" t="str">
        <f>Mauvis!AQ2</f>
        <v xml:space="preserve"> </v>
      </c>
      <c r="D35" s="150" t="str">
        <f>Mauvis!AQ19</f>
        <v xml:space="preserve"> </v>
      </c>
      <c r="E35" s="151" t="str">
        <f>Mauvis!AQ36</f>
        <v xml:space="preserve"> </v>
      </c>
    </row>
    <row r="36" spans="1:5">
      <c r="A36" s="148" t="s">
        <v>33</v>
      </c>
      <c r="B36" s="149"/>
      <c r="C36" s="150">
        <f>Mauvis!AQ5</f>
        <v>62.166666666666664</v>
      </c>
      <c r="D36" s="150">
        <f>Mauvis!AQ22</f>
        <v>59.4</v>
      </c>
      <c r="E36" s="151">
        <f>Mauvis!AQ39</f>
        <v>57.5</v>
      </c>
    </row>
    <row r="37" spans="1:5">
      <c r="A37" s="148" t="s">
        <v>34</v>
      </c>
      <c r="B37" s="149"/>
      <c r="C37" s="150" t="str">
        <f>Mauvis!AQ8</f>
        <v xml:space="preserve"> </v>
      </c>
      <c r="D37" s="150" t="str">
        <f>Mauvis!AQ25</f>
        <v xml:space="preserve"> </v>
      </c>
      <c r="E37" s="151" t="str">
        <f>Mauvis!AQ42</f>
        <v xml:space="preserve"> </v>
      </c>
    </row>
    <row r="38" spans="1:5">
      <c r="A38" s="148" t="s">
        <v>36</v>
      </c>
      <c r="B38" s="149"/>
      <c r="C38" s="150">
        <f>Mauvis!AQ11</f>
        <v>63.5</v>
      </c>
      <c r="D38" s="150">
        <f>Mauvis!AQ28</f>
        <v>62</v>
      </c>
      <c r="E38" s="151">
        <f>Mauvis!AQ45</f>
        <v>62.333333333333336</v>
      </c>
    </row>
    <row r="39" spans="1:5" ht="15" thickBot="1">
      <c r="A39" s="152" t="s">
        <v>37</v>
      </c>
      <c r="B39" s="153"/>
      <c r="C39" s="154">
        <f>Mauvis!AQ14</f>
        <v>59.5</v>
      </c>
      <c r="D39" s="154">
        <f>Mauvis!AQ31</f>
        <v>55.346938775510203</v>
      </c>
      <c r="E39" s="155" t="str">
        <f>Mauvis!AQ48</f>
        <v xml:space="preserve"> </v>
      </c>
    </row>
    <row r="40" spans="1:5" ht="15.75" thickBot="1">
      <c r="A40" s="290" t="s">
        <v>39</v>
      </c>
      <c r="B40" s="290"/>
      <c r="C40" s="290"/>
      <c r="D40" s="290"/>
      <c r="E40" s="290"/>
    </row>
    <row r="41" spans="1:5" ht="15">
      <c r="A41" s="144" t="s">
        <v>25</v>
      </c>
      <c r="B41" s="142" t="s">
        <v>18</v>
      </c>
      <c r="C41" s="156" t="s">
        <v>29</v>
      </c>
      <c r="D41" s="156" t="s">
        <v>30</v>
      </c>
      <c r="E41" s="157" t="s">
        <v>31</v>
      </c>
    </row>
    <row r="42" spans="1:5" ht="15">
      <c r="A42" s="144" t="s">
        <v>18</v>
      </c>
      <c r="B42" s="158">
        <f>'Annexe 1'!BV113</f>
        <v>85.5</v>
      </c>
      <c r="C42" s="156"/>
      <c r="D42" s="156"/>
      <c r="E42" s="157"/>
    </row>
    <row r="43" spans="1:5">
      <c r="A43" s="148" t="s">
        <v>32</v>
      </c>
      <c r="B43" s="149"/>
      <c r="C43" s="150">
        <f>Merles!AP2</f>
        <v>67.5</v>
      </c>
      <c r="D43" s="150">
        <f>Merles!AP19</f>
        <v>76.5</v>
      </c>
      <c r="E43" s="151">
        <f>Merles!AP36</f>
        <v>95</v>
      </c>
    </row>
    <row r="44" spans="1:5">
      <c r="A44" s="148" t="s">
        <v>33</v>
      </c>
      <c r="B44" s="149"/>
      <c r="C44" s="150">
        <f>Merles!AP5</f>
        <v>94</v>
      </c>
      <c r="D44" s="150">
        <f>Merles!AP22</f>
        <v>86</v>
      </c>
      <c r="E44" s="151">
        <f>Merles!AP39</f>
        <v>91</v>
      </c>
    </row>
    <row r="45" spans="1:5">
      <c r="A45" s="148" t="s">
        <v>34</v>
      </c>
      <c r="B45" s="149"/>
      <c r="C45" s="150">
        <f>Merles!AP8</f>
        <v>98</v>
      </c>
      <c r="D45" s="150">
        <f>Merles!AP25</f>
        <v>88</v>
      </c>
      <c r="E45" s="151">
        <f>Merles!AP42</f>
        <v>84</v>
      </c>
    </row>
    <row r="46" spans="1:5">
      <c r="A46" s="148" t="s">
        <v>36</v>
      </c>
      <c r="B46" s="149"/>
      <c r="C46" s="150">
        <f>Merles!AP11</f>
        <v>95</v>
      </c>
      <c r="D46" s="150">
        <f>Merles!AP28</f>
        <v>90.5</v>
      </c>
      <c r="E46" s="151">
        <f>Merles!AP45</f>
        <v>95.5</v>
      </c>
    </row>
    <row r="47" spans="1:5" ht="15" thickBot="1">
      <c r="A47" s="152" t="s">
        <v>37</v>
      </c>
      <c r="B47" s="153"/>
      <c r="C47" s="154">
        <f>Merles!AP14</f>
        <v>94</v>
      </c>
      <c r="D47" s="154">
        <f>Merles!AP31</f>
        <v>87</v>
      </c>
      <c r="E47" s="155" t="str">
        <f>Merles!AP48</f>
        <v xml:space="preserve"> </v>
      </c>
    </row>
    <row r="48" spans="1:5" ht="15">
      <c r="A48" s="144" t="s">
        <v>26</v>
      </c>
      <c r="B48" s="142" t="s">
        <v>18</v>
      </c>
      <c r="C48" s="156" t="s">
        <v>29</v>
      </c>
      <c r="D48" s="156" t="s">
        <v>30</v>
      </c>
      <c r="E48" s="157" t="s">
        <v>31</v>
      </c>
    </row>
    <row r="49" spans="1:5" ht="15">
      <c r="A49" s="144" t="s">
        <v>18</v>
      </c>
      <c r="B49" s="158">
        <f>'Annexe 1'!BW114</f>
        <v>88.266666666666666</v>
      </c>
      <c r="C49" s="156"/>
      <c r="D49" s="156"/>
      <c r="E49" s="157"/>
    </row>
    <row r="50" spans="1:5">
      <c r="A50" s="148" t="s">
        <v>32</v>
      </c>
      <c r="B50" s="149"/>
      <c r="C50" s="150">
        <f>Merles!AQ2</f>
        <v>68.41935483870968</v>
      </c>
      <c r="D50" s="150">
        <f>Merles!AQ19</f>
        <v>73.5</v>
      </c>
      <c r="E50" s="151">
        <f>Merles!AQ36</f>
        <v>93.238095238095241</v>
      </c>
    </row>
    <row r="51" spans="1:5">
      <c r="A51" s="148" t="s">
        <v>33</v>
      </c>
      <c r="B51" s="149"/>
      <c r="C51" s="150">
        <f>Merles!AQ5</f>
        <v>92.958333333333329</v>
      </c>
      <c r="D51" s="150">
        <f>Merles!AQ22</f>
        <v>85.15384615384616</v>
      </c>
      <c r="E51" s="151">
        <f>Merles!AQ39</f>
        <v>89.666666666666671</v>
      </c>
    </row>
    <row r="52" spans="1:5">
      <c r="A52" s="148" t="s">
        <v>34</v>
      </c>
      <c r="B52" s="149"/>
      <c r="C52" s="150">
        <f>Merles!AQ8</f>
        <v>97.3</v>
      </c>
      <c r="D52" s="150">
        <f>Merles!AQ25</f>
        <v>88.733333333333334</v>
      </c>
      <c r="E52" s="151">
        <f>Merles!AQ42</f>
        <v>84</v>
      </c>
    </row>
    <row r="53" spans="1:5">
      <c r="A53" s="148" t="s">
        <v>36</v>
      </c>
      <c r="B53" s="149"/>
      <c r="C53" s="150">
        <f>Merles!AQ11</f>
        <v>96.027027027027032</v>
      </c>
      <c r="D53" s="150">
        <f>Merles!AQ28</f>
        <v>91.914893617021278</v>
      </c>
      <c r="E53" s="151">
        <f>Merles!AQ45</f>
        <v>96.444444444444443</v>
      </c>
    </row>
    <row r="54" spans="1:5" ht="15" thickBot="1">
      <c r="A54" s="152" t="s">
        <v>37</v>
      </c>
      <c r="B54" s="153"/>
      <c r="C54" s="154">
        <f>Merles!AQ14</f>
        <v>94.555555555555557</v>
      </c>
      <c r="D54" s="154">
        <f>Merles!AQ31</f>
        <v>87</v>
      </c>
      <c r="E54" s="155" t="str">
        <f>Merles!AQ48</f>
        <v xml:space="preserve"> </v>
      </c>
    </row>
    <row r="55" spans="1:5" ht="23.25">
      <c r="A55" s="281" t="s">
        <v>16</v>
      </c>
      <c r="B55" s="281"/>
      <c r="C55" s="281"/>
      <c r="D55" s="281"/>
      <c r="E55" s="281"/>
    </row>
    <row r="56" spans="1:5">
      <c r="A56" s="282" t="s">
        <v>35</v>
      </c>
      <c r="B56" s="282"/>
      <c r="C56" s="282"/>
      <c r="D56" s="282"/>
      <c r="E56" s="282"/>
    </row>
    <row r="57" spans="1:5" ht="15">
      <c r="A57" s="283" t="s">
        <v>17</v>
      </c>
      <c r="B57" s="283"/>
      <c r="C57" s="283"/>
      <c r="D57" s="283"/>
      <c r="E57" s="283"/>
    </row>
    <row r="58" spans="1:5" s="159" customFormat="1" ht="16.5" thickBot="1">
      <c r="A58" s="285" t="s">
        <v>40</v>
      </c>
      <c r="B58" s="285"/>
      <c r="C58" s="285"/>
      <c r="D58" s="285"/>
      <c r="E58" s="285"/>
    </row>
    <row r="59" spans="1:5" ht="15">
      <c r="A59" s="160"/>
      <c r="B59" s="161"/>
      <c r="C59" s="286" t="s">
        <v>28</v>
      </c>
      <c r="D59" s="286"/>
      <c r="E59" s="287"/>
    </row>
    <row r="60" spans="1:5" ht="15">
      <c r="A60" s="144" t="s">
        <v>42</v>
      </c>
      <c r="B60" s="162"/>
      <c r="C60" s="156" t="s">
        <v>29</v>
      </c>
      <c r="D60" s="156" t="s">
        <v>30</v>
      </c>
      <c r="E60" s="157" t="s">
        <v>31</v>
      </c>
    </row>
    <row r="61" spans="1:5">
      <c r="A61" s="148" t="s">
        <v>32</v>
      </c>
      <c r="B61" s="162"/>
      <c r="C61" s="163">
        <f>MIN(Musiciennes!B2:AO2)</f>
        <v>59</v>
      </c>
      <c r="D61" s="164">
        <f>MIN(Musiciennes!B19:AO19)</f>
        <v>54</v>
      </c>
      <c r="E61" s="165">
        <f>MIN(Musiciennes!B36:AO36)</f>
        <v>62</v>
      </c>
    </row>
    <row r="62" spans="1:5">
      <c r="A62" s="148" t="s">
        <v>33</v>
      </c>
      <c r="B62" s="162"/>
      <c r="C62" s="163">
        <f>MIN(Musiciennes!B5:AO5)</f>
        <v>61</v>
      </c>
      <c r="D62" s="163">
        <f>MIN(Musiciennes!B22:AO22)</f>
        <v>58</v>
      </c>
      <c r="E62" s="165">
        <f>MIN(Musiciennes!B39:AO39)</f>
        <v>62</v>
      </c>
    </row>
    <row r="63" spans="1:5">
      <c r="A63" s="148" t="s">
        <v>34</v>
      </c>
      <c r="B63" s="162"/>
      <c r="C63" s="163">
        <f>MIN(Musiciennes!B8:AO8)</f>
        <v>58</v>
      </c>
      <c r="D63" s="163">
        <f>MIN(Musiciennes!B25:AO25)</f>
        <v>62</v>
      </c>
      <c r="E63" s="165">
        <f>MIN(Musiciennes!B42:AO42)</f>
        <v>63</v>
      </c>
    </row>
    <row r="64" spans="1:5" ht="15">
      <c r="A64" s="148" t="s">
        <v>36</v>
      </c>
      <c r="B64" s="162"/>
      <c r="C64" s="166">
        <f>MIN(Musiciennes!B11:AO11)</f>
        <v>49</v>
      </c>
      <c r="D64" s="163">
        <f>MIN(Musiciennes!B28:AO28)</f>
        <v>58</v>
      </c>
      <c r="E64" s="167">
        <f>MIN(Musiciennes!B45:AO45)</f>
        <v>58</v>
      </c>
    </row>
    <row r="65" spans="1:5" ht="15" thickBot="1">
      <c r="A65" s="152" t="s">
        <v>37</v>
      </c>
      <c r="B65" s="168"/>
      <c r="C65" s="169">
        <f>MIN(Musiciennes!B14:AO14)</f>
        <v>59</v>
      </c>
      <c r="D65" s="169">
        <f>MIN(Musiciennes!B31:AO31)</f>
        <v>57</v>
      </c>
      <c r="E65" s="170">
        <f>MIN(Musiciennes!B48:AO48)</f>
        <v>0</v>
      </c>
    </row>
    <row r="66" spans="1:5" ht="15">
      <c r="A66" s="144" t="s">
        <v>43</v>
      </c>
      <c r="B66" s="162"/>
      <c r="C66" s="171" t="s">
        <v>29</v>
      </c>
      <c r="D66" s="171" t="s">
        <v>30</v>
      </c>
      <c r="E66" s="172" t="s">
        <v>31</v>
      </c>
    </row>
    <row r="67" spans="1:5" ht="15">
      <c r="A67" s="148" t="s">
        <v>32</v>
      </c>
      <c r="B67" s="162"/>
      <c r="C67" s="163">
        <f>MAX(Musiciennes!B2:AO2)</f>
        <v>86</v>
      </c>
      <c r="D67" s="164">
        <f>MAX(Musiciennes!B19:AO19)</f>
        <v>86</v>
      </c>
      <c r="E67" s="173">
        <f>MAX(Musiciennes!B36:AO36)</f>
        <v>90</v>
      </c>
    </row>
    <row r="68" spans="1:5">
      <c r="A68" s="148" t="s">
        <v>33</v>
      </c>
      <c r="B68" s="162"/>
      <c r="C68" s="164">
        <f>MAX(Musiciennes!B5:AO5)</f>
        <v>89</v>
      </c>
      <c r="D68" s="164">
        <f>MAX(Musiciennes!B22:AO22)</f>
        <v>86</v>
      </c>
      <c r="E68" s="165">
        <f>MAX(Musiciennes!B39:AO39)</f>
        <v>72</v>
      </c>
    </row>
    <row r="69" spans="1:5">
      <c r="A69" s="148" t="s">
        <v>34</v>
      </c>
      <c r="B69" s="162"/>
      <c r="C69" s="164">
        <f>MAX(Musiciennes!B8:AO8)</f>
        <v>89</v>
      </c>
      <c r="D69" s="163">
        <f>MAX(Musiciennes!B25:AO25)</f>
        <v>77</v>
      </c>
      <c r="E69" s="165">
        <f>MAX(Musiciennes!B42:AO42)</f>
        <v>75</v>
      </c>
    </row>
    <row r="70" spans="1:5">
      <c r="A70" s="148" t="s">
        <v>36</v>
      </c>
      <c r="B70" s="162"/>
      <c r="C70" s="163">
        <f>MAX(Musiciennes!B11:AO11)</f>
        <v>82</v>
      </c>
      <c r="D70" s="163">
        <f>MAX(Musiciennes!B28:AO28)</f>
        <v>80</v>
      </c>
      <c r="E70" s="165">
        <f>MAX(Musiciennes!B45:AO45)</f>
        <v>82</v>
      </c>
    </row>
    <row r="71" spans="1:5" ht="15" thickBot="1">
      <c r="A71" s="152" t="s">
        <v>37</v>
      </c>
      <c r="B71" s="168"/>
      <c r="C71" s="169">
        <f>MIN(Musiciennes!B14:AO14)</f>
        <v>59</v>
      </c>
      <c r="D71" s="169">
        <f>MAX(Musiciennes!B31:AO31)</f>
        <v>76</v>
      </c>
      <c r="E71" s="170">
        <f>MAX(Musiciennes!B48:AO48)</f>
        <v>0</v>
      </c>
    </row>
    <row r="72" spans="1:5" ht="15" thickBot="1">
      <c r="C72" s="174"/>
      <c r="D72" s="174"/>
      <c r="E72" s="174"/>
    </row>
    <row r="73" spans="1:5" ht="15">
      <c r="A73" s="160"/>
      <c r="B73" s="161"/>
      <c r="C73" s="288" t="s">
        <v>38</v>
      </c>
      <c r="D73" s="288"/>
      <c r="E73" s="289"/>
    </row>
    <row r="74" spans="1:5" ht="15">
      <c r="A74" s="144" t="s">
        <v>42</v>
      </c>
      <c r="B74" s="162"/>
      <c r="C74" s="171" t="s">
        <v>29</v>
      </c>
      <c r="D74" s="171" t="s">
        <v>30</v>
      </c>
      <c r="E74" s="172" t="s">
        <v>31</v>
      </c>
    </row>
    <row r="75" spans="1:5">
      <c r="A75" s="148" t="s">
        <v>32</v>
      </c>
      <c r="B75" s="162"/>
      <c r="C75" s="163">
        <f>MIN(Mauvis!B2:AO2)</f>
        <v>0</v>
      </c>
      <c r="D75" s="163">
        <f>MIN(Mauvis!B19:AO19)</f>
        <v>0</v>
      </c>
      <c r="E75" s="165">
        <f>MIN(Mauvis!B36:AO36)</f>
        <v>0</v>
      </c>
    </row>
    <row r="76" spans="1:5">
      <c r="A76" s="148" t="s">
        <v>33</v>
      </c>
      <c r="B76" s="162"/>
      <c r="C76" s="163">
        <f>MIN(Mauvis!B5:AO5)</f>
        <v>58</v>
      </c>
      <c r="D76" s="163">
        <f>MIN(Mauvis!B22:AO22)</f>
        <v>54</v>
      </c>
      <c r="E76" s="167">
        <f>MIN(Mauvis!B39:AO39)</f>
        <v>55</v>
      </c>
    </row>
    <row r="77" spans="1:5">
      <c r="A77" s="148" t="s">
        <v>34</v>
      </c>
      <c r="B77" s="162"/>
      <c r="C77" s="163">
        <f>MIN(Mauvis!B8:AO8)</f>
        <v>0</v>
      </c>
      <c r="D77" s="163">
        <f>MIN(Mauvis!B25:AO25)</f>
        <v>0</v>
      </c>
      <c r="E77" s="165">
        <f>MIN(Mauvis!B42:AO42)</f>
        <v>0</v>
      </c>
    </row>
    <row r="78" spans="1:5">
      <c r="A78" s="148" t="s">
        <v>36</v>
      </c>
      <c r="B78" s="162"/>
      <c r="C78" s="163">
        <f>MIN(Mauvis!B11:AO11)</f>
        <v>62</v>
      </c>
      <c r="D78" s="163">
        <f>MIN(Mauvis!B28:AO28)</f>
        <v>55</v>
      </c>
      <c r="E78" s="165">
        <f>MIN(Mauvis!B45:AO45)</f>
        <v>59</v>
      </c>
    </row>
    <row r="79" spans="1:5" ht="15.75" thickBot="1">
      <c r="A79" s="152" t="s">
        <v>37</v>
      </c>
      <c r="B79" s="168"/>
      <c r="C79" s="175">
        <f>MIN(Mauvis!B14:AO14)</f>
        <v>56</v>
      </c>
      <c r="D79" s="176">
        <f>MIN(Mauvis!B31:AO31)</f>
        <v>52</v>
      </c>
      <c r="E79" s="170">
        <f>MIN(Mauvis!B48:AO48)</f>
        <v>0</v>
      </c>
    </row>
    <row r="80" spans="1:5" ht="15">
      <c r="A80" s="144" t="s">
        <v>43</v>
      </c>
      <c r="B80" s="162"/>
      <c r="C80" s="177" t="s">
        <v>29</v>
      </c>
      <c r="D80" s="177" t="s">
        <v>30</v>
      </c>
      <c r="E80" s="178" t="s">
        <v>31</v>
      </c>
    </row>
    <row r="81" spans="1:5">
      <c r="A81" s="148" t="s">
        <v>32</v>
      </c>
      <c r="B81" s="162"/>
      <c r="C81" s="163">
        <f>MAX(Mauvis!B2:AO2)</f>
        <v>0</v>
      </c>
      <c r="D81" s="163">
        <f>MAX(Mauvis!B19:AO19)</f>
        <v>0</v>
      </c>
      <c r="E81" s="165">
        <f>MAX(Mauvis!B36:AO36)</f>
        <v>0</v>
      </c>
    </row>
    <row r="82" spans="1:5">
      <c r="A82" s="148" t="s">
        <v>33</v>
      </c>
      <c r="B82" s="162"/>
      <c r="C82" s="164">
        <f>MAX(Mauvis!B5:AO5)</f>
        <v>67</v>
      </c>
      <c r="D82" s="163">
        <f>MAX(Mauvis!B22:AO22)</f>
        <v>62</v>
      </c>
      <c r="E82" s="165">
        <f>MAX(Mauvis!B39:AO39)</f>
        <v>60</v>
      </c>
    </row>
    <row r="83" spans="1:5">
      <c r="A83" s="148" t="s">
        <v>34</v>
      </c>
      <c r="B83" s="162"/>
      <c r="C83" s="163">
        <f>MAX(Mauvis!B8:AO8)</f>
        <v>0</v>
      </c>
      <c r="D83" s="163">
        <f>MAX(Mauvis!B25:AO25)</f>
        <v>0</v>
      </c>
      <c r="E83" s="165">
        <f>MAX(Mauvis!B42:AO42)</f>
        <v>0</v>
      </c>
    </row>
    <row r="84" spans="1:5" ht="15">
      <c r="A84" s="148" t="s">
        <v>36</v>
      </c>
      <c r="B84" s="162"/>
      <c r="C84" s="163">
        <f>MAX(Mauvis!B11:AO11)</f>
        <v>65</v>
      </c>
      <c r="D84" s="166">
        <f>MAX(Mauvis!B28:AO28)</f>
        <v>68</v>
      </c>
      <c r="E84" s="167">
        <f>MAX(Mauvis!B45:AO45)</f>
        <v>67</v>
      </c>
    </row>
    <row r="85" spans="1:5" ht="15" thickBot="1">
      <c r="A85" s="152" t="s">
        <v>37</v>
      </c>
      <c r="B85" s="168"/>
      <c r="C85" s="169">
        <f>MAX(Mauvis!B14:AO14)</f>
        <v>64</v>
      </c>
      <c r="D85" s="169">
        <f>MAX(Mauvis!B31:AO31)</f>
        <v>62</v>
      </c>
      <c r="E85" s="170">
        <f>MAX(Mauvis!B48:AO48)</f>
        <v>0</v>
      </c>
    </row>
    <row r="86" spans="1:5" ht="15" thickBot="1">
      <c r="C86" s="174"/>
      <c r="D86" s="174"/>
      <c r="E86" s="174"/>
    </row>
    <row r="87" spans="1:5" ht="15">
      <c r="A87" s="160"/>
      <c r="B87" s="161"/>
      <c r="C87" s="288" t="s">
        <v>39</v>
      </c>
      <c r="D87" s="288"/>
      <c r="E87" s="289"/>
    </row>
    <row r="88" spans="1:5" ht="15">
      <c r="A88" s="144" t="s">
        <v>42</v>
      </c>
      <c r="B88" s="162"/>
      <c r="C88" s="171" t="s">
        <v>29</v>
      </c>
      <c r="D88" s="171" t="s">
        <v>30</v>
      </c>
      <c r="E88" s="172" t="s">
        <v>31</v>
      </c>
    </row>
    <row r="89" spans="1:5" ht="15">
      <c r="A89" s="148" t="s">
        <v>32</v>
      </c>
      <c r="B89" s="162"/>
      <c r="C89" s="164">
        <f>MIN(Merles!B2:AO2)</f>
        <v>60</v>
      </c>
      <c r="D89" s="166">
        <f>MIN(Merles!B19:AO19)</f>
        <v>52</v>
      </c>
      <c r="E89" s="167">
        <f>MIN(Merles!B36:AO36)</f>
        <v>79</v>
      </c>
    </row>
    <row r="90" spans="1:5">
      <c r="A90" s="148" t="s">
        <v>33</v>
      </c>
      <c r="B90" s="162"/>
      <c r="C90" s="163">
        <f>MIN(Merles!B5:AO5)</f>
        <v>73</v>
      </c>
      <c r="D90" s="163">
        <f>MIN(Merles!B22:AO22)</f>
        <v>62</v>
      </c>
      <c r="E90" s="165">
        <f>MIN(Merles!B39:AO39)</f>
        <v>87</v>
      </c>
    </row>
    <row r="91" spans="1:5">
      <c r="A91" s="148" t="s">
        <v>34</v>
      </c>
      <c r="B91" s="162"/>
      <c r="C91" s="163">
        <f>MIN(Merles!B8:AO8)</f>
        <v>87</v>
      </c>
      <c r="D91" s="163">
        <f>MIN(Merles!B25:AO25)</f>
        <v>62</v>
      </c>
      <c r="E91" s="165">
        <f>MIN(Merles!B42:AO42)</f>
        <v>83</v>
      </c>
    </row>
    <row r="92" spans="1:5">
      <c r="A92" s="148" t="s">
        <v>36</v>
      </c>
      <c r="B92" s="162"/>
      <c r="C92" s="163">
        <f>MIN(Merles!B11:AO11)</f>
        <v>83</v>
      </c>
      <c r="D92" s="163">
        <f>MIN(Merles!B28:AO28)</f>
        <v>79</v>
      </c>
      <c r="E92" s="165">
        <f>MIN(Merles!B45:AO45)</f>
        <v>91</v>
      </c>
    </row>
    <row r="93" spans="1:5" ht="15" thickBot="1">
      <c r="A93" s="152" t="s">
        <v>37</v>
      </c>
      <c r="B93" s="168"/>
      <c r="C93" s="169">
        <f>MIN(Merles!B14:AO14)</f>
        <v>82</v>
      </c>
      <c r="D93" s="169">
        <f>MIN(Merles!B31:AO31)</f>
        <v>80</v>
      </c>
      <c r="E93" s="170">
        <f>MIN(Merles!B48:AO480)</f>
        <v>0</v>
      </c>
    </row>
    <row r="94" spans="1:5" ht="15">
      <c r="A94" s="144" t="s">
        <v>43</v>
      </c>
      <c r="B94" s="162"/>
      <c r="C94" s="171" t="s">
        <v>29</v>
      </c>
      <c r="D94" s="171" t="s">
        <v>30</v>
      </c>
      <c r="E94" s="172" t="s">
        <v>31</v>
      </c>
    </row>
    <row r="95" spans="1:5" ht="15">
      <c r="A95" s="148" t="s">
        <v>32</v>
      </c>
      <c r="B95" s="162"/>
      <c r="C95" s="163">
        <f>MAX(Merles!B2:AO2)</f>
        <v>99</v>
      </c>
      <c r="D95" s="164">
        <f>MAX(Merles!B19:AO19)</f>
        <v>105</v>
      </c>
      <c r="E95" s="173">
        <f>MAX(Merles!B36:AO36)</f>
        <v>117</v>
      </c>
    </row>
    <row r="96" spans="1:5">
      <c r="A96" s="148" t="s">
        <v>33</v>
      </c>
      <c r="B96" s="162"/>
      <c r="C96" s="164">
        <f>MAX(Merles!B5:AO5)</f>
        <v>111</v>
      </c>
      <c r="D96" s="163">
        <f>MAX(Merles!B22:AO22)</f>
        <v>104</v>
      </c>
      <c r="E96" s="165">
        <f>MAX(Merles!B39:AO39)</f>
        <v>95</v>
      </c>
    </row>
    <row r="97" spans="1:8">
      <c r="A97" s="148" t="s">
        <v>34</v>
      </c>
      <c r="B97" s="162"/>
      <c r="C97" s="163">
        <f>MAX(Merles!B8:AO8)</f>
        <v>107</v>
      </c>
      <c r="D97" s="163">
        <f>MAX(Merles!B25:AO25)</f>
        <v>100</v>
      </c>
      <c r="E97" s="165">
        <f>MAX(Merles!B42:AO42)</f>
        <v>85</v>
      </c>
    </row>
    <row r="98" spans="1:8">
      <c r="A98" s="148" t="s">
        <v>36</v>
      </c>
      <c r="B98" s="162"/>
      <c r="C98" s="164">
        <f>MAX(Merles!B11:AO11)</f>
        <v>111</v>
      </c>
      <c r="D98" s="163">
        <f>MAX(Merles!B28:AO28)</f>
        <v>104</v>
      </c>
      <c r="E98" s="165">
        <f>MAX(Merles!B45:AO45)</f>
        <v>104</v>
      </c>
    </row>
    <row r="99" spans="1:8" ht="15" thickBot="1">
      <c r="A99" s="152" t="s">
        <v>37</v>
      </c>
      <c r="B99" s="168"/>
      <c r="C99" s="169">
        <f>MAX(Merles!B14:AO14)</f>
        <v>107</v>
      </c>
      <c r="D99" s="169">
        <f>MAX(Merles!B31:AO31)</f>
        <v>95</v>
      </c>
      <c r="E99" s="170">
        <f>MAX(Merles!B48:AO48)</f>
        <v>0</v>
      </c>
    </row>
    <row r="105" spans="1:8" ht="23.25">
      <c r="A105" s="281" t="s">
        <v>16</v>
      </c>
      <c r="B105" s="281"/>
      <c r="C105" s="281"/>
      <c r="D105" s="281"/>
      <c r="E105" s="281"/>
    </row>
    <row r="106" spans="1:8">
      <c r="A106" s="282" t="s">
        <v>35</v>
      </c>
      <c r="B106" s="282"/>
      <c r="C106" s="282"/>
      <c r="D106" s="282"/>
      <c r="E106" s="282"/>
    </row>
    <row r="107" spans="1:8" ht="15">
      <c r="A107" s="283" t="s">
        <v>17</v>
      </c>
      <c r="B107" s="283"/>
      <c r="C107" s="283"/>
      <c r="D107" s="283"/>
      <c r="E107" s="283"/>
      <c r="H107" s="179"/>
    </row>
    <row r="108" spans="1:8" s="159" customFormat="1" ht="15.75">
      <c r="A108" s="284" t="s">
        <v>48</v>
      </c>
      <c r="B108" s="284"/>
      <c r="C108" s="284"/>
      <c r="D108" s="284"/>
      <c r="E108" s="284"/>
    </row>
    <row r="109" spans="1:8" ht="15.75" thickBot="1">
      <c r="A109" s="180"/>
      <c r="B109" s="180"/>
      <c r="C109" s="180"/>
      <c r="D109" s="180"/>
      <c r="E109" s="180"/>
    </row>
    <row r="110" spans="1:8" ht="15.75" thickBot="1">
      <c r="A110" s="181" t="s">
        <v>52</v>
      </c>
      <c r="B110" s="180"/>
      <c r="C110" s="182">
        <v>29</v>
      </c>
      <c r="D110" s="180"/>
      <c r="E110" s="180"/>
    </row>
    <row r="111" spans="1:8" ht="15">
      <c r="A111" s="180"/>
      <c r="B111" s="180"/>
      <c r="C111" s="180"/>
      <c r="D111" s="180"/>
      <c r="E111" s="180"/>
    </row>
    <row r="112" spans="1:8" ht="15.75" thickBot="1">
      <c r="A112" s="280" t="s">
        <v>51</v>
      </c>
      <c r="B112" s="280"/>
      <c r="C112" s="280"/>
      <c r="D112" s="280"/>
      <c r="E112" s="280"/>
    </row>
    <row r="113" spans="1:5" ht="15">
      <c r="A113" s="128" t="s">
        <v>27</v>
      </c>
      <c r="B113" s="129" t="s">
        <v>18</v>
      </c>
      <c r="C113" s="130" t="s">
        <v>19</v>
      </c>
      <c r="D113" s="130" t="s">
        <v>20</v>
      </c>
      <c r="E113" s="131" t="s">
        <v>21</v>
      </c>
    </row>
    <row r="114" spans="1:5" ht="15">
      <c r="A114" s="132" t="s">
        <v>18</v>
      </c>
      <c r="B114" s="133">
        <f>SUM(C114:E114)</f>
        <v>1651</v>
      </c>
      <c r="C114" s="133">
        <f t="shared" ref="C114:E117" si="2">C6</f>
        <v>1280</v>
      </c>
      <c r="D114" s="133">
        <f t="shared" si="2"/>
        <v>86</v>
      </c>
      <c r="E114" s="183">
        <f t="shared" si="2"/>
        <v>285</v>
      </c>
    </row>
    <row r="115" spans="1:5" ht="15">
      <c r="A115" s="136" t="s">
        <v>22</v>
      </c>
      <c r="B115" s="133">
        <f>SUM(C115:E115)</f>
        <v>615</v>
      </c>
      <c r="C115" s="134">
        <f t="shared" si="2"/>
        <v>472</v>
      </c>
      <c r="D115" s="134">
        <f t="shared" si="2"/>
        <v>14</v>
      </c>
      <c r="E115" s="135">
        <f t="shared" si="2"/>
        <v>129</v>
      </c>
    </row>
    <row r="116" spans="1:5" ht="15">
      <c r="A116" s="136" t="s">
        <v>23</v>
      </c>
      <c r="B116" s="133">
        <f>SUM(C116:E116)</f>
        <v>871</v>
      </c>
      <c r="C116" s="134">
        <f t="shared" si="2"/>
        <v>690</v>
      </c>
      <c r="D116" s="134">
        <f t="shared" si="2"/>
        <v>60</v>
      </c>
      <c r="E116" s="135">
        <f t="shared" si="2"/>
        <v>121</v>
      </c>
    </row>
    <row r="117" spans="1:5" ht="15.75" thickBot="1">
      <c r="A117" s="137" t="s">
        <v>24</v>
      </c>
      <c r="B117" s="138">
        <f>SUM(C117:E117)</f>
        <v>165</v>
      </c>
      <c r="C117" s="139">
        <f t="shared" si="2"/>
        <v>118</v>
      </c>
      <c r="D117" s="139">
        <f t="shared" si="2"/>
        <v>12</v>
      </c>
      <c r="E117" s="140">
        <f t="shared" si="2"/>
        <v>35</v>
      </c>
    </row>
    <row r="119" spans="1:5" ht="15.75" thickBot="1">
      <c r="A119" s="280" t="s">
        <v>50</v>
      </c>
      <c r="B119" s="280"/>
      <c r="C119" s="280"/>
      <c r="D119" s="280"/>
      <c r="E119" s="280"/>
    </row>
    <row r="120" spans="1:5" ht="15">
      <c r="A120" s="128" t="s">
        <v>27</v>
      </c>
      <c r="B120" s="130" t="s">
        <v>18</v>
      </c>
      <c r="C120" s="130" t="s">
        <v>19</v>
      </c>
      <c r="D120" s="130" t="s">
        <v>20</v>
      </c>
      <c r="E120" s="131" t="s">
        <v>21</v>
      </c>
    </row>
    <row r="121" spans="1:5" ht="15">
      <c r="A121" s="132" t="s">
        <v>18</v>
      </c>
      <c r="B121" s="184">
        <f>SUM(C121:E121)</f>
        <v>1</v>
      </c>
      <c r="C121" s="185">
        <f>C6/B6</f>
        <v>0.7752877044215627</v>
      </c>
      <c r="D121" s="185">
        <f>D6/B6</f>
        <v>5.208964264082374E-2</v>
      </c>
      <c r="E121" s="186">
        <f>E6/B6</f>
        <v>0.17262265293761356</v>
      </c>
    </row>
    <row r="122" spans="1:5">
      <c r="A122" s="136" t="s">
        <v>22</v>
      </c>
      <c r="B122" s="187">
        <f t="shared" ref="B122:B124" si="3">SUM(C122:E122)</f>
        <v>1</v>
      </c>
      <c r="C122" s="188">
        <f>C7/B7</f>
        <v>0.76747967479674795</v>
      </c>
      <c r="D122" s="188">
        <f>D7/B7</f>
        <v>2.2764227642276424E-2</v>
      </c>
      <c r="E122" s="189">
        <f>E7/B7</f>
        <v>0.2097560975609756</v>
      </c>
    </row>
    <row r="123" spans="1:5">
      <c r="A123" s="136" t="s">
        <v>23</v>
      </c>
      <c r="B123" s="187">
        <f t="shared" si="3"/>
        <v>1</v>
      </c>
      <c r="C123" s="188">
        <f>C8/B8</f>
        <v>0.79219288174512059</v>
      </c>
      <c r="D123" s="188">
        <f>D8/B8</f>
        <v>6.8886337543053955E-2</v>
      </c>
      <c r="E123" s="189">
        <f>E8/B8</f>
        <v>0.13892078071182548</v>
      </c>
    </row>
    <row r="124" spans="1:5" ht="15" thickBot="1">
      <c r="A124" s="137" t="s">
        <v>24</v>
      </c>
      <c r="B124" s="190">
        <f t="shared" si="3"/>
        <v>1</v>
      </c>
      <c r="C124" s="191">
        <f>C9/B9</f>
        <v>0.7151515151515152</v>
      </c>
      <c r="D124" s="191">
        <f>D9/B9</f>
        <v>7.2727272727272724E-2</v>
      </c>
      <c r="E124" s="192">
        <f>E9/B9</f>
        <v>0.21212121212121213</v>
      </c>
    </row>
    <row r="126" spans="1:5" ht="15.75" thickBot="1">
      <c r="A126" s="280" t="s">
        <v>49</v>
      </c>
      <c r="B126" s="280"/>
      <c r="C126" s="280"/>
      <c r="D126" s="280"/>
      <c r="E126" s="280"/>
    </row>
    <row r="127" spans="1:5" ht="15">
      <c r="A127" s="128" t="s">
        <v>27</v>
      </c>
      <c r="B127" s="130" t="s">
        <v>18</v>
      </c>
      <c r="C127" s="130" t="s">
        <v>19</v>
      </c>
      <c r="D127" s="130" t="s">
        <v>20</v>
      </c>
      <c r="E127" s="131" t="s">
        <v>21</v>
      </c>
    </row>
    <row r="128" spans="1:5" ht="15">
      <c r="A128" s="132" t="s">
        <v>18</v>
      </c>
      <c r="B128" s="184">
        <f>SUM(B129:B131)</f>
        <v>1</v>
      </c>
      <c r="C128" s="185">
        <f t="shared" ref="C128:E128" si="4">SUM(C129:C131)</f>
        <v>1</v>
      </c>
      <c r="D128" s="185">
        <f t="shared" si="4"/>
        <v>1</v>
      </c>
      <c r="E128" s="186">
        <f t="shared" si="4"/>
        <v>1</v>
      </c>
    </row>
    <row r="129" spans="1:5">
      <c r="A129" s="136" t="s">
        <v>22</v>
      </c>
      <c r="B129" s="187">
        <f>B115/B114</f>
        <v>0.37250151423379768</v>
      </c>
      <c r="C129" s="188">
        <f>C115/C114</f>
        <v>0.36875000000000002</v>
      </c>
      <c r="D129" s="188">
        <f>D115/D114</f>
        <v>0.16279069767441862</v>
      </c>
      <c r="E129" s="189">
        <f>E115/E114</f>
        <v>0.45263157894736844</v>
      </c>
    </row>
    <row r="130" spans="1:5">
      <c r="A130" s="136" t="s">
        <v>23</v>
      </c>
      <c r="B130" s="187">
        <f>B116/B114</f>
        <v>0.52755905511811019</v>
      </c>
      <c r="C130" s="188">
        <f>C8/C6</f>
        <v>0.5390625</v>
      </c>
      <c r="D130" s="188">
        <f>D8/D6</f>
        <v>0.69767441860465118</v>
      </c>
      <c r="E130" s="189">
        <f>E8/E6</f>
        <v>0.42456140350877192</v>
      </c>
    </row>
    <row r="131" spans="1:5" ht="15" thickBot="1">
      <c r="A131" s="137" t="s">
        <v>24</v>
      </c>
      <c r="B131" s="190">
        <f>B117/B114</f>
        <v>9.9939430648092062E-2</v>
      </c>
      <c r="C131" s="191">
        <f>C9/C6</f>
        <v>9.2187500000000006E-2</v>
      </c>
      <c r="D131" s="191">
        <f>D9/D6</f>
        <v>0.13953488372093023</v>
      </c>
      <c r="E131" s="192">
        <f>E9/E6</f>
        <v>0.12280701754385964</v>
      </c>
    </row>
  </sheetData>
  <sheetProtection sheet="1" objects="1" scenarios="1"/>
  <mergeCells count="21">
    <mergeCell ref="A58:E58"/>
    <mergeCell ref="C59:E59"/>
    <mergeCell ref="C73:E73"/>
    <mergeCell ref="C87:E87"/>
    <mergeCell ref="A1:E1"/>
    <mergeCell ref="A2:E2"/>
    <mergeCell ref="A3:E3"/>
    <mergeCell ref="A4:E4"/>
    <mergeCell ref="A55:E55"/>
    <mergeCell ref="A10:E10"/>
    <mergeCell ref="A25:E25"/>
    <mergeCell ref="A40:E40"/>
    <mergeCell ref="A56:E56"/>
    <mergeCell ref="A57:E57"/>
    <mergeCell ref="A112:E112"/>
    <mergeCell ref="A119:E119"/>
    <mergeCell ref="A126:E126"/>
    <mergeCell ref="A105:E105"/>
    <mergeCell ref="A106:E106"/>
    <mergeCell ref="A107:E107"/>
    <mergeCell ref="A108:E108"/>
  </mergeCells>
  <printOptions horizontalCentered="1"/>
  <pageMargins left="0" right="0" top="0" bottom="0" header="0" footer="0"/>
  <pageSetup paperSize="9" orientation="portrait" r:id="rId1"/>
  <rowBreaks count="2" manualBreakCount="2">
    <brk id="54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Notes</vt:lpstr>
      <vt:lpstr>Musiciennes</vt:lpstr>
      <vt:lpstr>Mauvis</vt:lpstr>
      <vt:lpstr>Merles</vt:lpstr>
      <vt:lpstr>Annexe 1</vt:lpstr>
      <vt:lpstr>Recapitulation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robertchantal</dc:creator>
  <cp:lastModifiedBy>laurent.bourrely</cp:lastModifiedBy>
  <cp:lastPrinted>2016-02-22T21:45:59Z</cp:lastPrinted>
  <dcterms:created xsi:type="dcterms:W3CDTF">2016-02-09T22:27:17Z</dcterms:created>
  <dcterms:modified xsi:type="dcterms:W3CDTF">2016-03-02T08:14:47Z</dcterms:modified>
</cp:coreProperties>
</file>